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30ce69422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USE" sheetId="1" r:id="Rd35c9a8c201444e3"/>
    <x:sheet xmlns:r="http://schemas.openxmlformats.org/officeDocument/2006/relationships" name="INVESTMENT MAP" sheetId="2" r:id="Rc89a4bbd32c74223"/>
    <x:sheet xmlns:r="http://schemas.openxmlformats.org/officeDocument/2006/relationships" name="ROI UPLIFT MATRIX" sheetId="3" r:id="Rb26d3f978d224b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;[Red](0.0%);&quot;-&quot;"/>
    <x:numFmt numFmtId="201" formatCode="#,##0;[Red](#,##0);&quot;-&quot;"/>
    <x:numFmt numFmtId="202" formatCode="#,##0 &quot;€&quot;;[Red](#,##0 &quot;€&quot;);&quot;-&quot;"/>
    <x:numFmt numFmtId="203" formatCode="0%;[Red](0%);-"/>
    <x:numFmt numFmtId="204" formatCode="#,##0;[Red](#,##0);-"/>
    <x:numFmt numFmtId="205" formatCode="0"/>
  </x:numFmts>
  <x:fonts count="15">
    <x:font>
      <x:sz val="11"/>
      <x:name val="Carlito"/>
    </x:font>
    <x:font>
      <x:b/>
      <x:sz val="19"/>
      <x:color rgb="FFFFFFFF"/>
      <x:name val="Carlito"/>
    </x:font>
    <x:font>
      <x:b/>
      <x:sz val="10"/>
      <x:color rgb="FF071F3A"/>
      <x:name val="Carlito"/>
    </x:font>
    <x:font>
      <x:b/>
      <x:sz val="11"/>
      <x:color rgb="FFFFFFFF"/>
      <x:name val="Carlito"/>
    </x:font>
    <x:font>
      <x:sz val="11"/>
      <x:color rgb="FF071F3A"/>
      <x:name val="Carlito"/>
    </x:font>
    <x:font>
      <x:i/>
      <x:sz val="9"/>
      <x:color rgb="FF66788A"/>
      <x:name val="Carlito"/>
    </x:font>
    <x:font>
      <x:b/>
      <x:sz val="11"/>
      <x:color rgb="FF1649CE"/>
      <x:name val="Carlito"/>
    </x:font>
    <x:font>
      <x:b/>
      <x:sz val="10"/>
      <x:color rgb="FFFFFFFF"/>
      <x:name val="Carlito"/>
    </x:font>
    <x:font>
      <x:b/>
      <x:sz val="18"/>
      <x:color rgb="FFFFFFFF"/>
      <x:name val="Carlito"/>
    </x:font>
    <x:font>
      <x:sz val="10"/>
      <x:color rgb="FF526477"/>
      <x:name val="Carlito"/>
    </x:font>
    <x:font>
      <x:b/>
      <x:sz val="12"/>
      <x:color rgb="FFFFFFFF"/>
      <x:name val="Carlito"/>
    </x:font>
    <x:font>
      <x:b/>
      <x:sz val="12"/>
      <x:color rgb="FF071F39"/>
      <x:name val="Carlito"/>
    </x:font>
    <x:font>
      <x:sz val="10"/>
      <x:color rgb="FF071F39"/>
      <x:name val="Carlito"/>
    </x:font>
    <x:font>
      <x:sz val="9"/>
      <x:color rgb="FF526477"/>
      <x:name val="Carlito"/>
    </x:font>
    <x:font>
      <x:sz val="11"/>
      <x:color rgb="FF071F39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071F3A"/>
      </x:patternFill>
    </x:fill>
    <x:fill>
      <x:patternFill patternType="solid">
        <x:fgColor rgb="FFF7C900"/>
      </x:patternFill>
    </x:fill>
    <x:fill>
      <x:patternFill patternType="solid">
        <x:fgColor rgb="FF112F51"/>
      </x:patternFill>
    </x:fill>
    <x:fill>
      <x:patternFill patternType="solid">
        <x:fgColor rgb="FFF5F8FC"/>
      </x:patternFill>
    </x:fill>
    <x:fill>
      <x:patternFill patternType="solid">
        <x:fgColor rgb="FFFFF5C0"/>
      </x:patternFill>
    </x:fill>
    <x:fill>
      <x:patternFill patternType="solid">
        <x:fgColor rgb="FF071F39"/>
      </x:patternFill>
    </x:fill>
    <x:fill>
      <x:patternFill patternType="solid">
        <x:fgColor rgb="FFEAF1F5"/>
      </x:patternFill>
    </x:fill>
    <x:fill>
      <x:patternFill patternType="solid">
        <x:fgColor rgb="FF147D79"/>
      </x:patternFill>
    </x:fill>
    <x:fill>
      <x:patternFill patternType="solid">
        <x:fgColor rgb="FFE5A548"/>
      </x:patternFill>
    </x:fill>
    <x:fill>
      <x:patternFill patternType="solid">
        <x:fgColor rgb="FFCB5D64"/>
      </x:patternFill>
    </x:fill>
    <x:fill>
      <x:patternFill patternType="solid">
        <x:fgColor rgb="FF65798B"/>
      </x:patternFill>
    </x:fill>
    <x:fill>
      <x:patternFill patternType="solid">
        <x:fgColor rgb="FFE7F1F5"/>
      </x:patternFill>
    </x:fill>
    <x:fill>
      <x:patternFill patternType="solid">
        <x:fgColor rgb="FF092E52"/>
      </x:patternFill>
    </x:fill>
    <x:fill>
      <x:patternFill patternType="solid">
        <x:fgColor rgb="FFF1F6F8"/>
      </x:patternFill>
    </x:fill>
  </x:fills>
  <x:borders count="2">
    <x:border/>
    <x:border/>
  </x:borders>
  <x:cellStyleXfs count="1">
    <x:xf numFmtId="0" fontId="0" fillId="0" borderId="0"/>
  </x:cellStyleXfs>
  <x:cellXfs count="9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200" fontId="6" fillId="6" borderId="0" xfId="0" applyNumberFormat="1" applyFont="1" applyFill="1" applyBorder="1"/>
    <x:xf numFmtId="200" fontId="6" fillId="6" borderId="1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/>
    <x:xf numFmtId="201" fontId="6" fillId="6" borderId="1" xfId="0" applyNumberFormat="1" applyFont="1" applyFill="1" applyBorder="1"/>
    <x:xf numFmtId="202" fontId="6" fillId="6" borderId="0" xfId="0" applyNumberFormat="1" applyFont="1" applyFill="1" applyBorder="1"/>
    <x:xf numFmtId="202" fontId="6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left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horizontal="left"/>
    </x:xf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horizontal="center"/>
    </x:xf>
    <x:xf numFmtId="0" fontId="0" fillId="12" borderId="0" xfId="0" applyNumberFormat="1" applyFont="1" applyFill="1" applyBorder="1"/>
    <x:xf numFmtId="0" fontId="7" fillId="12" borderId="0" xfId="0" applyNumberFormat="1" applyFont="1" applyFill="1" applyBorder="1"/>
    <x:xf numFmtId="0" fontId="7" fillId="12" borderId="0" xfId="0" applyNumberFormat="1" applyFont="1" applyFill="1" applyBorder="1" applyAlignment="1">
      <x:alignment horizontal="center"/>
    </x:xf>
    <x:xf numFmtId="0" fontId="0" fillId="13" borderId="0" xfId="0" applyNumberFormat="1" applyFont="1" applyFill="1" applyBorder="1"/>
    <x:xf numFmtId="0" fontId="12" fillId="13" borderId="0" xfId="0" applyNumberFormat="1" applyFont="1" applyFill="1" applyBorder="1"/>
    <x:xf numFmtId="0" fontId="12" fillId="13" borderId="0" xfId="0" applyNumberFormat="1" applyFont="1" applyFill="1" applyBorder="1" applyAlignment="1">
      <x:alignment horizontal="left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left"/>
    </x:xf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horizontal="left"/>
    </x:xf>
    <x:xf numFmtId="0" fontId="0" fillId="14" borderId="0" xfId="0" applyNumberFormat="1" applyFont="1" applyFill="1" applyBorder="1"/>
    <x:xf numFmtId="0" fontId="7" fillId="14" borderId="0" xfId="0" applyNumberFormat="1" applyFont="1" applyFill="1" applyBorder="1"/>
    <x:xf numFmtId="0" fontId="7" fillId="14" borderId="0" xfId="0" applyNumberFormat="1" applyFont="1" applyFill="1" applyBorder="1" applyAlignment="1">
      <x:alignment wrapText="1"/>
    </x:xf>
    <x:xf numFmtId="0" fontId="7" fillId="14" borderId="0" xfId="0" applyNumberFormat="1" applyFont="1" applyFill="1" applyBorder="1" applyAlignment="1">
      <x:alignment horizontal="center" wrapText="1"/>
    </x:xf>
    <x:xf numFmtId="0" fontId="0" fillId="15" borderId="0" xfId="0" applyNumberFormat="1" applyFont="1" applyFill="1" applyBorder="1"/>
    <x:xf numFmtId="0" fontId="14" fillId="15" borderId="0" xfId="0" applyNumberFormat="1" applyFont="1" applyFill="1" applyBorder="1"/>
    <x:xf numFmtId="203" fontId="0" fillId="0" borderId="0" xfId="0" applyNumberFormat="1" applyFont="1" applyFill="1" applyBorder="1"/>
    <x:xf numFmtId="203" fontId="14" fillId="15" borderId="0" xfId="0" applyNumberFormat="1" applyFont="1" applyFill="1" applyBorder="1"/>
    <x:xf numFmtId="204" fontId="0" fillId="0" borderId="0" xfId="0" applyNumberFormat="1" applyFont="1" applyFill="1" applyBorder="1"/>
    <x:xf numFmtId="204" fontId="14" fillId="15" borderId="0" xfId="0" applyNumberFormat="1" applyFont="1" applyFill="1" applyBorder="1"/>
    <x:xf numFmtId="0" fontId="7" fillId="14" borderId="0" xfId="0" applyNumberFormat="1" applyFont="1" applyFill="1" applyBorder="1" applyAlignment="1">
      <x:alignment horizontal="center"/>
    </x:xf>
    <x:xf numFmtId="205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1af35a2b74908" /><Relationship Type="http://schemas.openxmlformats.org/officeDocument/2006/relationships/theme" Target="/xl/theme/theme1.xml" Id="Ra8b5fccddede4e86" /><Relationship Type="http://schemas.openxmlformats.org/officeDocument/2006/relationships/sharedStrings" Target="/xl/sharedStrings.xml" Id="R48c204b0182c4f26" /><Relationship Type="http://schemas.openxmlformats.org/officeDocument/2006/relationships/worksheet" Target="/xl/worksheets/sheet1.xml" Id="Rd35c9a8c201444e3" /><Relationship Type="http://schemas.openxmlformats.org/officeDocument/2006/relationships/worksheet" Target="/xl/worksheets/sheet2.xml" Id="Rc89a4bbd32c74223" /><Relationship Type="http://schemas.openxmlformats.org/officeDocument/2006/relationships/worksheet" Target="/xl/worksheets/sheet3.xml" Id="Rb26d3f978d224b5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6a94d75f69849a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3f3b140243ff4ddd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scatterChart>
        <c:scatterStyle val="marker"/>
        <c:ser>
          <c:idx val="0"/>
          <c:order val="0"/>
          <c:tx>
            <c:v>Promotions</c:v>
          </c:tx>
          <c:xVal>
            <c:numLit>
              <c:formatCode>General</c:formatCode>
              <c:ptCount val="0"/>
            </c:numLit>
          </c:xVal>
          <c:yVal>
            <c:numRef>
              <c:f>'INVESTMENT MAP'!$K$10:$K$33</c:f>
              <c:numCache>
                <c:formatCode>0%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scatterChart>
        <c:scatterStyle val="marker"/>
        <c:ser>
          <c:idx val="0"/>
          <c:order val="0"/>
          <c:tx>
            <c:v>INVEST</c:v>
          </c:tx>
          <c:spPr>
            <a:solidFill xmlns:a="http://schemas.openxmlformats.org/drawingml/2006/main">
              <a:srgbClr val="147D79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'ROI UPLIFT MATRIX'!$L$43:$L$66</c:f>
              <c:numCache>
                <c:formatCode>0%</c:formatCode>
                <c:ptCount val="0"/>
              </c:numCache>
            </c:numRef>
          </c:yVal>
        </c:ser>
        <c:ser>
          <c:idx val="1"/>
          <c:order val="1"/>
          <c:tx>
            <c:v>CURE</c:v>
          </c:tx>
          <c:spPr>
            <a:solidFill xmlns:a="http://schemas.openxmlformats.org/drawingml/2006/main">
              <a:srgbClr val="E5A548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'ROI UPLIFT MATRIX'!$N$43:$N$66</c:f>
              <c:numCache>
                <c:formatCode>0%</c:formatCode>
                <c:ptCount val="0"/>
              </c:numCache>
            </c:numRef>
          </c:yVal>
        </c:ser>
        <c:ser>
          <c:idx val="2"/>
          <c:order val="2"/>
          <c:tx>
            <c:v>STOP</c:v>
          </c:tx>
          <c:spPr>
            <a:solidFill xmlns:a="http://schemas.openxmlformats.org/drawingml/2006/main">
              <a:srgbClr val="CB5D64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'ROI UPLIFT MATRIX'!$P$43:$P$66</c:f>
              <c:numCache>
                <c:formatCode>0%</c:formatCode>
                <c:ptCount val="0"/>
              </c:numCache>
            </c:numRef>
          </c:yVal>
        </c:ser>
        <c:ser>
          <c:idx val="3"/>
          <c:order val="3"/>
          <c:tx>
            <c:v>INVESTIGATE</c:v>
          </c:tx>
          <c:spPr>
            <a:solidFill xmlns:a="http://schemas.openxmlformats.org/drawingml/2006/main">
              <a:srgbClr val="65798B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'ROI UPLIFT MATRIX'!$R$43:$R$66</c:f>
              <c:numCache>
                <c:formatCode>0%</c:formatCode>
                <c:ptCount val="0"/>
              </c:numCache>
            </c:numRef>
          </c:yVal>
        </c:ser>
        <c:ser>
          <c:idx val="4"/>
          <c:order val="4"/>
          <c:tx>
            <c:v>ROI = 0%</c:v>
          </c:tx>
          <c:spPr>
            <a:solidFill xmlns:a="http://schemas.openxmlformats.org/drawingml/2006/main">
              <a:srgbClr val="65798B"/>
            </a:solidFill>
            <a:ln xmlns:a="http://schemas.openxmlformats.org/drawingml/2006/main" w="14288">
              <a:solidFill>
                <a:srgbClr val="65798B"/>
              </a:solidFill>
              <a:prstDash val="dash"/>
            </a:ln>
          </c:spPr>
          <c:xVal>
            <c:numLit>
              <c:formatCode>General</c:formatCode>
              <c:ptCount val="0"/>
            </c:numLit>
          </c:xVal>
          <c:yVal>
            <c:numRef>
              <c:f>'ROI UPLIFT MATRIX'!$T$43:$T$44</c:f>
              <c:numCache>
                <c:formatCode>0%</c:formatCode>
                <c:ptCount val="0"/>
              </c:numCache>
            </c:numRef>
          </c:yVal>
        </c:ser>
        <c:ser>
          <c:idx val="5"/>
          <c:order val="5"/>
          <c:tx>
            <c:v>Uplift = 0%</c:v>
          </c:tx>
          <c:spPr>
            <a:solidFill xmlns:a="http://schemas.openxmlformats.org/drawingml/2006/main">
              <a:srgbClr val="65798B"/>
            </a:solidFill>
            <a:ln xmlns:a="http://schemas.openxmlformats.org/drawingml/2006/main" w="14288">
              <a:solidFill>
                <a:srgbClr val="65798B"/>
              </a:solidFill>
              <a:prstDash val="dash"/>
            </a:ln>
          </c:spPr>
          <c:xVal>
            <c:numLit>
              <c:formatCode>General</c:formatCode>
              <c:ptCount val="0"/>
            </c:numLit>
          </c:xVal>
          <c:yVal>
            <c:numRef>
              <c:f>'ROI UPLIFT MATRIX'!$V$43:$V$44</c:f>
              <c:numCache>
                <c:formatCode>0%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Promotional ROI (%) ↑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Uplift (%) →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36</xdr:row>
      <xdr:rowOff>0</xdr:rowOff>
    </xdr:from>
    <xdr:to>
      <xdr:col>14</xdr:col>
      <xdr:colOff>0</xdr:colOff>
      <xdr:row>45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a94d75f69849a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19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f3b140243ff4dd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f27ae209f0f408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75180d0619464121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3" customHeight="1">
      <x:c r="A1" s="4" t="str">
        <x:v>FREE RESOURCE  |  PROMOTIONAL INVESTMENT MAP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The RGM Playbook • Companion to Profitable Promotions • All illustrative data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25" customHeight="1">
      <x:c r="A5" s="14" t="str">
        <x:v>WHY THIS MATRIX MATTERS</x:v>
      </x:c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</x:row>
    <x:row r="7" ht="24" customHeight="1">
      <x:c r="A7" s="19" t="str">
        <x:v>• Use the matrix to identify which promotions create profitable volume and which absorb resources.</x:v>
      </x:c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</x:row>
    <x:row r="8" ht="24" customHeight="1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</x:row>
    <x:row r="9" ht="24" customHeight="1">
      <x:c r="A9" s="19" t="str">
        <x:v>• Enter aligned baseline and event actuals/forecasts (units, fully loaded GM, own spend).</x:v>
      </x:c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</x:row>
    <x:row r="10" ht="24" customHeight="1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</x:row>
    <x:row r="11" ht="24" customHeight="1">
      <x:c r="A11" s="19" t="str">
        <x:v>• The ROI and uplift measures are independent; a promotion can improve volume while losing profit.</x:v>
      </x:c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</x:row>
    <x:row r="12" ht="24" customHeight="1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</x:row>
    <x:row r="13" ht="24" customHeight="1">
      <x:c r="A13" s="19" t="str">
        <x:v>• Use both the absolute financial increment and trade spend before reallocating a budget.</x:v>
      </x:c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</x:row>
    <x:row r="14" ht="24" customHeight="1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</x:row>
    <x:row r="15" ht="24" customHeight="1">
      <x:c r="A15" s="19" t="str">
        <x:v>• All sample events are fictional; your own retail portfolio needs attribution and quality checks.</x:v>
      </x:c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</x:row>
    <x:row r="16" ht="24" customHeight="1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19"/>
    </x:row>
    <x:row r="17" ht="24" customHeight="1">
      <x:c r="A17" s="19" t="str">
        <x:v>• Decisions are proposed clusters, not automated approvals: strategy and portfolio displacement matter.</x:v>
      </x:c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19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19"/>
    </x:row>
    <x:row r="20" ht="25" customHeight="1">
      <x:c r="A20" s="14" t="str">
        <x:v>FINANCIAL DEFINITION</x:v>
      </x:c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</x:row>
    <x:row r="22" ht="34" customHeight="1">
      <x:c r="A22" s="24" t="str">
        <x:v>The ROI used here is (promotion GM after promo costs − baseline GM) / net trade investment. Enter GM after discount, COGS and activation costs; do not subtract the same costs again. Confirm ROI denominator &gt; 0 before interpreting.</x:v>
      </x:c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34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34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6" ht="34" customHeight="1">
      <x:c r="A26" s="24" t="str">
        <x:v>The book's 10,000 → 15,000 unit Morning Field event, with €12,000 baseline GM, €11,250 promo GM and €6,750 investment, produces +50% uplift and −11.1% ROI.</x:v>
      </x:c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34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</x:sheetData>
  <x:mergeCells>
    <x:mergeCell ref="A1:L2"/>
    <x:mergeCell ref="A3:L3"/>
    <x:mergeCell ref="A5:L5"/>
    <x:mergeCell ref="A7:L8"/>
    <x:mergeCell ref="A9:L10"/>
    <x:mergeCell ref="A11:L12"/>
    <x:mergeCell ref="A13:L14"/>
    <x:mergeCell ref="A15:L16"/>
    <x:mergeCell ref="A17:L18"/>
    <x:mergeCell ref="A20:L20"/>
    <x:mergeCell ref="A22:L24"/>
    <x:mergeCell ref="A26:L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8" hidden="0" customWidth="1"/>
  </x:cols>
  <x:sheetData>
    <x:row r="1" ht="23" customHeight="1">
      <x:c r="A1" s="4" t="str">
        <x:v>INVESTMENT MATRIX  |  UPLIFT × ROI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4" customHeight="1">
      <x:c r="A3" s="9" t="str">
        <x:v>Edit yellow inputs • Matrix clusters at adjustable ROI and uplift thresholds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5" ht="25" customHeight="1">
      <x:c r="A5" s="14" t="str">
        <x:v>PORTFOLIO QUADRANT THRESHOLDS</x:v>
      </x:c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</x:row>
    <x:row r="6" ht="21" customHeight="1">
      <x:c r="A6" t="str">
        <x:v>Uplift hurdle</x:v>
      </x:c>
      <x:c r="C6" s="32" t="n">
        <x:v>0</x:v>
      </x:c>
      <x:c r="E6" t="str">
        <x:v>ROI hurdle</x:v>
      </x:c>
      <x:c r="G6" s="32" t="n">
        <x:v>0</x:v>
      </x:c>
    </x:row>
    <x:row r="8" ht="28" customHeight="1">
      <x:c r="A8" s="36" t="str">
        <x:v>Event ID</x:v>
      </x:c>
      <x:c r="B8" s="36" t="str">
        <x:v>Account</x:v>
      </x:c>
      <x:c r="C8" s="36" t="str">
        <x:v>Category</x:v>
      </x:c>
      <x:c r="D8" s="36" t="str">
        <x:v>Base units</x:v>
      </x:c>
      <x:c r="E8" s="36" t="str">
        <x:v>Promo units</x:v>
      </x:c>
      <x:c r="F8" s="36" t="str">
        <x:v>Baseline GM €</x:v>
      </x:c>
      <x:c r="G8" s="36" t="str">
        <x:v>Promo GM €</x:v>
      </x:c>
      <x:c r="H8" s="36" t="str">
        <x:v>Net invest €</x:v>
      </x:c>
      <x:c r="I8" s="36" t="str">
        <x:v>Uplift %</x:v>
      </x:c>
      <x:c r="J8" s="36" t="str">
        <x:v>Net inc GM €</x:v>
      </x:c>
      <x:c r="K8" s="36" t="str">
        <x:v>ROI %</x:v>
      </x:c>
      <x:c r="L8" s="36" t="str">
        <x:v>Quadrant</x:v>
      </x:c>
      <x:c r="M8" s="36" t="str">
        <x:v>Suggested action</x:v>
      </x:c>
      <x:c r="N8" s="36" t="str">
        <x:v>Business commentary</x:v>
      </x:c>
    </x:row>
    <x:row r="10" ht="26" customHeight="1">
      <x:c r="A10" t="str">
        <x:v>PROMO-01</x:v>
      </x:c>
      <x:c r="B10" t="str">
        <x:v>Retailer A</x:v>
      </x:c>
      <x:c r="C10" t="str">
        <x:v>Household staples</x:v>
      </x:c>
      <x:c r="D10" s="40" t="n">
        <x:v>20000</x:v>
      </x:c>
      <x:c r="E10" s="40" t="n">
        <x:v>21600</x:v>
      </x:c>
      <x:c r="F10" s="42" t="n">
        <x:v>18400</x:v>
      </x:c>
      <x:c r="G10" s="42" t="n">
        <x:v>17280</x:v>
      </x:c>
      <x:c r="H10" s="42" t="n">
        <x:v>2592</x:v>
      </x:c>
      <x:c r="I10" s="44" t="n">
        <x:f>IFERROR(E10/D10-1,0)</x:f>
        <x:v>0.08000000000000007</x:v>
      </x:c>
      <x:c r="J10" s="46" t="n">
        <x:f>G10-F10</x:f>
        <x:v>-1120</x:v>
      </x:c>
      <x:c r="K10" s="44" t="n">
        <x:f>IF(H10&gt;0,J10/H10,"")</x:f>
        <x:v>-0.43209876543209874</x:v>
      </x:c>
      <x:c r="L10" t="str">
        <x:f>IF(H10&lt;=0,"VALIDATE",IF(AND(I10&gt;=$C$6,K10&gt;=$G$6),"INVEST",IF(AND(I10&gt;=$C$6,K10&lt;$G$6),"CURE",IF(AND(I10&lt;$C$6,K10&lt;$G$6),"STOP","INVESTIGATE"))))</x:f>
        <x:v>CURE</x:v>
      </x:c>
      <x:c r="M10" t="str">
        <x:f>IF(L10="INVEST","Consider scale",IF(L10="CURE","Redesign economics",IF(L10="STOP","Consider exit","Validate drivers")))</x:f>
        <x:v>Redesign economics</x:v>
      </x:c>
      <x:c r="N10" s="48" t="str">
        <x:v>Demo data; check substitutability and true incrementality</x:v>
      </x:c>
    </x:row>
    <x:row r="11" ht="26" customHeight="1">
      <x:c r="A11" t="str">
        <x:v>PROMO-02</x:v>
      </x:c>
      <x:c r="B11" t="str">
        <x:v>Retailer B</x:v>
      </x:c>
      <x:c r="C11" t="str">
        <x:v>Convenience foods</x:v>
      </x:c>
      <x:c r="D11" s="40" t="n">
        <x:v>16500</x:v>
      </x:c>
      <x:c r="E11" s="40" t="n">
        <x:v>18975</x:v>
      </x:c>
      <x:c r="F11" s="42" t="n">
        <x:v>19800</x:v>
      </x:c>
      <x:c r="G11" s="42" t="n">
        <x:v>16378.75</x:v>
      </x:c>
      <x:c r="H11" s="42" t="n">
        <x:v>6391.25</x:v>
      </x:c>
      <x:c r="I11" s="44" t="n">
        <x:f>IFERROR(E11/D11-1,0)</x:f>
        <x:v>0.1499999999999999</x:v>
      </x:c>
      <x:c r="J11" s="46" t="n">
        <x:f>G11-F11</x:f>
        <x:v>-3421.25</x:v>
      </x:c>
      <x:c r="K11" s="44" t="n">
        <x:f>IF(H11&gt;0,J11/H11,"")</x:f>
        <x:v>-0.5353021709368277</x:v>
      </x:c>
      <x:c r="L11" t="str">
        <x:f>IF(H11&lt;=0,"VALIDATE",IF(AND(I11&gt;=$C$6,K11&gt;=$G$6),"INVEST",IF(AND(I11&gt;=$C$6,K11&lt;$G$6),"CURE",IF(AND(I11&lt;$C$6,K11&lt;$G$6),"STOP","INVESTIGATE"))))</x:f>
        <x:v>CURE</x:v>
      </x:c>
      <x:c r="M11" t="str">
        <x:f>IF(L11="INVEST","Consider scale",IF(L11="CURE","Redesign economics",IF(L11="STOP","Consider exit","Validate drivers")))</x:f>
        <x:v>Redesign economics</x:v>
      </x:c>
      <x:c r="N11" s="48" t="str">
        <x:v>Demo data; check substitutability and true incrementality</x:v>
      </x:c>
    </x:row>
    <x:row r="12" ht="26" customHeight="1">
      <x:c r="A12" t="str">
        <x:v>PROMO-03</x:v>
      </x:c>
      <x:c r="B12" t="str">
        <x:v>Retailer C</x:v>
      </x:c>
      <x:c r="C12" t="str">
        <x:v>Personal care</x:v>
      </x:c>
      <x:c r="D12" s="40" t="n">
        <x:v>13000</x:v>
      </x:c>
      <x:c r="E12" s="40" t="n">
        <x:v>11700</x:v>
      </x:c>
      <x:c r="F12" s="42" t="n">
        <x:v>21450</x:v>
      </x:c>
      <x:c r="G12" s="42" t="n">
        <x:v>12570</x:v>
      </x:c>
      <x:c r="H12" s="42" t="n">
        <x:v>6735.000000000001</x:v>
      </x:c>
      <x:c r="I12" s="44" t="n">
        <x:f>IFERROR(E12/D12-1,0)</x:f>
        <x:v>-0.09999999999999998</x:v>
      </x:c>
      <x:c r="J12" s="46" t="n">
        <x:f>G12-F12</x:f>
        <x:v>-8880</x:v>
      </x:c>
      <x:c r="K12" s="44" t="n">
        <x:f>IF(H12&gt;0,J12/H12,"")</x:f>
        <x:v>-1.3184855233853006</x:v>
      </x:c>
      <x:c r="L12" t="str">
        <x:f>IF(H12&lt;=0,"VALIDATE",IF(AND(I12&gt;=$C$6,K12&gt;=$G$6),"INVEST",IF(AND(I12&gt;=$C$6,K12&lt;$G$6),"CURE",IF(AND(I12&lt;$C$6,K12&lt;$G$6),"STOP","INVESTIGATE"))))</x:f>
        <x:v>STOP</x:v>
      </x:c>
      <x:c r="M12" t="str">
        <x:f>IF(L12="INVEST","Consider scale",IF(L12="CURE","Redesign economics",IF(L12="STOP","Consider exit","Validate drivers")))</x:f>
        <x:v>Consider exit</x:v>
      </x:c>
      <x:c r="N12" s="48" t="str">
        <x:v>Demo data; check substitutability and true incrementality</x:v>
      </x:c>
    </x:row>
    <x:row r="13" ht="26" customHeight="1">
      <x:c r="A13" t="str">
        <x:v>PROMO-04</x:v>
      </x:c>
      <x:c r="B13" t="str">
        <x:v>Retailer D</x:v>
      </x:c>
      <x:c r="C13" t="str">
        <x:v>Household staples</x:v>
      </x:c>
      <x:c r="D13" s="40" t="n">
        <x:v>15000</x:v>
      </x:c>
      <x:c r="E13" s="40" t="n">
        <x:v>19500</x:v>
      </x:c>
      <x:c r="F13" s="42" t="n">
        <x:v>13800</x:v>
      </x:c>
      <x:c r="G13" s="42" t="n">
        <x:v>14319.2</x:v>
      </x:c>
      <x:c r="H13" s="42" t="n">
        <x:v>3620.8</x:v>
      </x:c>
      <x:c r="I13" s="44" t="n">
        <x:f>IFERROR(E13/D13-1,0)</x:f>
        <x:v>0.30000000000000004</x:v>
      </x:c>
      <x:c r="J13" s="46" t="n">
        <x:f>G13-F13</x:f>
        <x:v>519.2000000000007</x:v>
      </x:c>
      <x:c r="K13" s="44" t="n">
        <x:f>IF(H13&gt;0,J13/H13,"")</x:f>
        <x:v>0.14339372514361487</x:v>
      </x:c>
      <x:c r="L13" t="str">
        <x:f>IF(H13&lt;=0,"VALIDATE",IF(AND(I13&gt;=$C$6,K13&gt;=$G$6),"INVEST",IF(AND(I13&gt;=$C$6,K13&lt;$G$6),"CURE",IF(AND(I13&lt;$C$6,K13&lt;$G$6),"STOP","INVESTIGATE"))))</x:f>
        <x:v>INVEST</x:v>
      </x:c>
      <x:c r="M13" t="str">
        <x:f>IF(L13="INVEST","Consider scale",IF(L13="CURE","Redesign economics",IF(L13="STOP","Consider exit","Validate drivers")))</x:f>
        <x:v>Consider scale</x:v>
      </x:c>
      <x:c r="N13" s="48" t="str">
        <x:v>Demo data; check substitutability and true incrementality</x:v>
      </x:c>
    </x:row>
    <x:row r="14" ht="26" customHeight="1">
      <x:c r="A14" t="str">
        <x:v>PROMO-05</x:v>
      </x:c>
      <x:c r="B14" t="str">
        <x:v>Retailer E</x:v>
      </x:c>
      <x:c r="C14" t="str">
        <x:v>Convenience foods</x:v>
      </x:c>
      <x:c r="D14" s="40" t="n">
        <x:v>12500</x:v>
      </x:c>
      <x:c r="E14" s="40" t="n">
        <x:v>17250</x:v>
      </x:c>
      <x:c r="F14" s="42" t="n">
        <x:v>15000</x:v>
      </x:c>
      <x:c r="G14" s="42" t="n">
        <x:v>14662.5</x:v>
      </x:c>
      <x:c r="H14" s="42" t="n">
        <x:v>6037.5</x:v>
      </x:c>
      <x:c r="I14" s="44" t="n">
        <x:f>IFERROR(E14/D14-1,0)</x:f>
        <x:v>0.3799999999999999</x:v>
      </x:c>
      <x:c r="J14" s="46" t="n">
        <x:f>G14-F14</x:f>
        <x:v>-337.5</x:v>
      </x:c>
      <x:c r="K14" s="44" t="n">
        <x:f>IF(H14&gt;0,J14/H14,"")</x:f>
        <x:v>-0.055900621118012424</x:v>
      </x:c>
      <x:c r="L14" t="str">
        <x:f>IF(H14&lt;=0,"VALIDATE",IF(AND(I14&gt;=$C$6,K14&gt;=$G$6),"INVEST",IF(AND(I14&gt;=$C$6,K14&lt;$G$6),"CURE",IF(AND(I14&lt;$C$6,K14&lt;$G$6),"STOP","INVESTIGATE"))))</x:f>
        <x:v>CURE</x:v>
      </x:c>
      <x:c r="M14" t="str">
        <x:f>IF(L14="INVEST","Consider scale",IF(L14="CURE","Redesign economics",IF(L14="STOP","Consider exit","Validate drivers")))</x:f>
        <x:v>Redesign economics</x:v>
      </x:c>
      <x:c r="N14" s="48" t="str">
        <x:v>Demo data; check substitutability and true incrementality</x:v>
      </x:c>
    </x:row>
    <x:row r="15" ht="26" customHeight="1">
      <x:c r="A15" t="str">
        <x:v>PROMO-06</x:v>
      </x:c>
      <x:c r="B15" t="str">
        <x:v>E-commerce</x:v>
      </x:c>
      <x:c r="C15" t="str">
        <x:v>Personal care</x:v>
      </x:c>
      <x:c r="D15" s="40" t="n">
        <x:v>9000</x:v>
      </x:c>
      <x:c r="E15" s="40" t="n">
        <x:v>13050</x:v>
      </x:c>
      <x:c r="F15" s="42" t="n">
        <x:v>14850</x:v>
      </x:c>
      <x:c r="G15" s="42" t="n">
        <x:v>14605</x:v>
      </x:c>
      <x:c r="H15" s="42" t="n">
        <x:v>6927.500000000001</x:v>
      </x:c>
      <x:c r="I15" s="44" t="n">
        <x:f>IFERROR(E15/D15-1,0)</x:f>
        <x:v>0.44999999999999996</x:v>
      </x:c>
      <x:c r="J15" s="46" t="n">
        <x:f>G15-F15</x:f>
        <x:v>-245</x:v>
      </x:c>
      <x:c r="K15" s="44" t="n">
        <x:f>IF(H15&gt;0,J15/H15,"")</x:f>
        <x:v>-0.035366293756766504</x:v>
      </x:c>
      <x:c r="L15" t="str">
        <x:f>IF(H15&lt;=0,"VALIDATE",IF(AND(I15&gt;=$C$6,K15&gt;=$G$6),"INVEST",IF(AND(I15&gt;=$C$6,K15&lt;$G$6),"CURE",IF(AND(I15&lt;$C$6,K15&lt;$G$6),"STOP","INVESTIGATE"))))</x:f>
        <x:v>CURE</x:v>
      </x:c>
      <x:c r="M15" t="str">
        <x:f>IF(L15="INVEST","Consider scale",IF(L15="CURE","Redesign economics",IF(L15="STOP","Consider exit","Validate drivers")))</x:f>
        <x:v>Redesign economics</x:v>
      </x:c>
      <x:c r="N15" s="48" t="str">
        <x:v>Demo data; check substitutability and true incrementality</x:v>
      </x:c>
    </x:row>
    <x:row r="16" ht="26" customHeight="1">
      <x:c r="A16" t="str">
        <x:v>PROMO-07</x:v>
      </x:c>
      <x:c r="B16" t="str">
        <x:v>Retailer A</x:v>
      </x:c>
      <x:c r="C16" t="str">
        <x:v>Household staples</x:v>
      </x:c>
      <x:c r="D16" s="40" t="n">
        <x:v>12000</x:v>
      </x:c>
      <x:c r="E16" s="40" t="n">
        <x:v>18600</x:v>
      </x:c>
      <x:c r="F16" s="42" t="n">
        <x:v>11040</x:v>
      </x:c>
      <x:c r="G16" s="42" t="n">
        <x:v>14580</x:v>
      </x:c>
      <x:c r="H16" s="42" t="n">
        <x:v>2532</x:v>
      </x:c>
      <x:c r="I16" s="44" t="n">
        <x:f>IFERROR(E16/D16-1,0)</x:f>
        <x:v>0.55</x:v>
      </x:c>
      <x:c r="J16" s="46" t="n">
        <x:f>G16-F16</x:f>
        <x:v>3540</x:v>
      </x:c>
      <x:c r="K16" s="44" t="n">
        <x:f>IF(H16&gt;0,J16/H16,"")</x:f>
        <x:v>1.3981042654028435</x:v>
      </x:c>
      <x:c r="L16" t="str">
        <x:f>IF(H16&lt;=0,"VALIDATE",IF(AND(I16&gt;=$C$6,K16&gt;=$G$6),"INVEST",IF(AND(I16&gt;=$C$6,K16&lt;$G$6),"CURE",IF(AND(I16&lt;$C$6,K16&lt;$G$6),"STOP","INVESTIGATE"))))</x:f>
        <x:v>INVEST</x:v>
      </x:c>
      <x:c r="M16" t="str">
        <x:f>IF(L16="INVEST","Consider scale",IF(L16="CURE","Redesign economics",IF(L16="STOP","Consider exit","Validate drivers")))</x:f>
        <x:v>Consider scale</x:v>
      </x:c>
      <x:c r="N16" s="48" t="str">
        <x:v>Demo data; check substitutability and true incrementality</x:v>
      </x:c>
    </x:row>
    <x:row r="17" ht="26" customHeight="1">
      <x:c r="A17" t="str">
        <x:v>PROMO-08</x:v>
      </x:c>
      <x:c r="B17" t="str">
        <x:v>Retailer B</x:v>
      </x:c>
      <x:c r="C17" t="str">
        <x:v>Convenience foods</x:v>
      </x:c>
      <x:c r="D17" s="40" t="n">
        <x:v>7000</x:v>
      </x:c>
      <x:c r="E17" s="40" t="n">
        <x:v>11550</x:v>
      </x:c>
      <x:c r="F17" s="42" t="n">
        <x:v>8400</x:v>
      </x:c>
      <x:c r="G17" s="42" t="n">
        <x:v>8332.4</x:v>
      </x:c>
      <x:c r="H17" s="42" t="n">
        <x:v>5527.6</x:v>
      </x:c>
      <x:c r="I17" s="44" t="n">
        <x:f>IFERROR(E17/D17-1,0)</x:f>
        <x:v>0.6499999999999999</x:v>
      </x:c>
      <x:c r="J17" s="46" t="n">
        <x:f>G17-F17</x:f>
        <x:v>-67.60000000000036</x:v>
      </x:c>
      <x:c r="K17" s="44" t="n">
        <x:f>IF(H17&gt;0,J17/H17,"")</x:f>
        <x:v>-0.012229539040451617</x:v>
      </x:c>
      <x:c r="L17" t="str">
        <x:f>IF(H17&lt;=0,"VALIDATE",IF(AND(I17&gt;=$C$6,K17&gt;=$G$6),"INVEST",IF(AND(I17&gt;=$C$6,K17&lt;$G$6),"CURE",IF(AND(I17&lt;$C$6,K17&lt;$G$6),"STOP","INVESTIGATE"))))</x:f>
        <x:v>CURE</x:v>
      </x:c>
      <x:c r="M17" t="str">
        <x:f>IF(L17="INVEST","Consider scale",IF(L17="CURE","Redesign economics",IF(L17="STOP","Consider exit","Validate drivers")))</x:f>
        <x:v>Redesign economics</x:v>
      </x:c>
      <x:c r="N17" s="48" t="str">
        <x:v>Demo data; check substitutability and true incrementality</x:v>
      </x:c>
    </x:row>
    <x:row r="18" ht="26" customHeight="1">
      <x:c r="A18" t="str">
        <x:v>PROMO-09</x:v>
      </x:c>
      <x:c r="B18" t="str">
        <x:v>Retailer C</x:v>
      </x:c>
      <x:c r="C18" t="str">
        <x:v>Personal care</x:v>
      </x:c>
      <x:c r="D18" s="40" t="n">
        <x:v>4000</x:v>
      </x:c>
      <x:c r="E18" s="40" t="n">
        <x:v>7400</x:v>
      </x:c>
      <x:c r="F18" s="42" t="n">
        <x:v>6600</x:v>
      </x:c>
      <x:c r="G18" s="42" t="n">
        <x:v>8140</x:v>
      </x:c>
      <x:c r="H18" s="42" t="n">
        <x:v>4070.0000000000005</x:v>
      </x:c>
      <x:c r="I18" s="44" t="n">
        <x:f>IFERROR(E18/D18-1,0)</x:f>
        <x:v>0.8500000000000001</x:v>
      </x:c>
      <x:c r="J18" s="46" t="n">
        <x:f>G18-F18</x:f>
        <x:v>1540</x:v>
      </x:c>
      <x:c r="K18" s="44" t="n">
        <x:f>IF(H18&gt;0,J18/H18,"")</x:f>
        <x:v>0.37837837837837834</x:v>
      </x:c>
      <x:c r="L18" t="str">
        <x:f>IF(H18&lt;=0,"VALIDATE",IF(AND(I18&gt;=$C$6,K18&gt;=$G$6),"INVEST",IF(AND(I18&gt;=$C$6,K18&lt;$G$6),"CURE",IF(AND(I18&lt;$C$6,K18&lt;$G$6),"STOP","INVESTIGATE"))))</x:f>
        <x:v>INVEST</x:v>
      </x:c>
      <x:c r="M18" t="str">
        <x:f>IF(L18="INVEST","Consider scale",IF(L18="CURE","Redesign economics",IF(L18="STOP","Consider exit","Validate drivers")))</x:f>
        <x:v>Consider scale</x:v>
      </x:c>
      <x:c r="N18" s="48" t="str">
        <x:v>Demo data; check substitutability and true incrementality</x:v>
      </x:c>
    </x:row>
    <x:row r="19" ht="26" customHeight="1">
      <x:c r="A19" t="str">
        <x:v>PROMO-10</x:v>
      </x:c>
      <x:c r="B19" t="str">
        <x:v>Retailer D</x:v>
      </x:c>
      <x:c r="C19" t="str">
        <x:v>Household staples</x:v>
      </x:c>
      <x:c r="D19" s="40" t="n">
        <x:v>11000</x:v>
      </x:c>
      <x:c r="E19" s="40" t="n">
        <x:v>11880</x:v>
      </x:c>
      <x:c r="F19" s="42" t="n">
        <x:v>10120</x:v>
      </x:c>
      <x:c r="G19" s="42" t="n">
        <x:v>9754</x:v>
      </x:c>
      <x:c r="H19" s="42" t="n">
        <x:v>1175.6</x:v>
      </x:c>
      <x:c r="I19" s="44" t="n">
        <x:f>IFERROR(E19/D19-1,0)</x:f>
        <x:v>0.08000000000000007</x:v>
      </x:c>
      <x:c r="J19" s="46" t="n">
        <x:f>G19-F19</x:f>
        <x:v>-366</x:v>
      </x:c>
      <x:c r="K19" s="44" t="n">
        <x:f>IF(H19&gt;0,J19/H19,"")</x:f>
        <x:v>-0.31133038448451855</x:v>
      </x:c>
      <x:c r="L19" t="str">
        <x:f>IF(H19&lt;=0,"VALIDATE",IF(AND(I19&gt;=$C$6,K19&gt;=$G$6),"INVEST",IF(AND(I19&gt;=$C$6,K19&lt;$G$6),"CURE",IF(AND(I19&lt;$C$6,K19&lt;$G$6),"STOP","INVESTIGATE"))))</x:f>
        <x:v>CURE</x:v>
      </x:c>
      <x:c r="M19" t="str">
        <x:f>IF(L19="INVEST","Consider scale",IF(L19="CURE","Redesign economics",IF(L19="STOP","Consider exit","Validate drivers")))</x:f>
        <x:v>Redesign economics</x:v>
      </x:c>
      <x:c r="N19" s="48" t="str">
        <x:v>Demo data; check substitutability and true incrementality</x:v>
      </x:c>
    </x:row>
    <x:row r="20" ht="26" customHeight="1">
      <x:c r="A20" t="str">
        <x:v>PROMO-11</x:v>
      </x:c>
      <x:c r="B20" t="str">
        <x:v>Retailer E</x:v>
      </x:c>
      <x:c r="C20" t="str">
        <x:v>Convenience foods</x:v>
      </x:c>
      <x:c r="D20" s="40" t="n">
        <x:v>15500</x:v>
      </x:c>
      <x:c r="E20" s="40" t="n">
        <x:v>14880</x:v>
      </x:c>
      <x:c r="F20" s="42" t="n">
        <x:v>18600</x:v>
      </x:c>
      <x:c r="G20" s="42" t="n">
        <x:v>12348</x:v>
      </x:c>
      <x:c r="H20" s="42" t="n">
        <x:v>5508</x:v>
      </x:c>
      <x:c r="I20" s="44" t="n">
        <x:f>IFERROR(E20/D20-1,0)</x:f>
        <x:v>-0.040000000000000036</x:v>
      </x:c>
      <x:c r="J20" s="46" t="n">
        <x:f>G20-F20</x:f>
        <x:v>-6252</x:v>
      </x:c>
      <x:c r="K20" s="44" t="n">
        <x:f>IF(H20&gt;0,J20/H20,"")</x:f>
        <x:v>-1.1350762527233116</x:v>
      </x:c>
      <x:c r="L20" t="str">
        <x:f>IF(H20&lt;=0,"VALIDATE",IF(AND(I20&gt;=$C$6,K20&gt;=$G$6),"INVEST",IF(AND(I20&gt;=$C$6,K20&lt;$G$6),"CURE",IF(AND(I20&lt;$C$6,K20&lt;$G$6),"STOP","INVESTIGATE"))))</x:f>
        <x:v>STOP</x:v>
      </x:c>
      <x:c r="M20" t="str">
        <x:f>IF(L20="INVEST","Consider scale",IF(L20="CURE","Redesign economics",IF(L20="STOP","Consider exit","Validate drivers")))</x:f>
        <x:v>Consider exit</x:v>
      </x:c>
      <x:c r="N20" s="48" t="str">
        <x:v>Demo data; check substitutability and true incrementality</x:v>
      </x:c>
    </x:row>
    <x:row r="21" ht="26" customHeight="1">
      <x:c r="A21" t="str">
        <x:v>PROMO-12</x:v>
      </x:c>
      <x:c r="B21" t="str">
        <x:v>E-commerce</x:v>
      </x:c>
      <x:c r="C21" t="str">
        <x:v>Personal care</x:v>
      </x:c>
      <x:c r="D21" s="40" t="n">
        <x:v>16500</x:v>
      </x:c>
      <x:c r="E21" s="40" t="n">
        <x:v>20130</x:v>
      </x:c>
      <x:c r="F21" s="42" t="n">
        <x:v>27225</x:v>
      </x:c>
      <x:c r="G21" s="42" t="n">
        <x:v>19814.42</x:v>
      </x:c>
      <x:c r="H21" s="42" t="n">
        <x:v>13400.080000000002</x:v>
      </x:c>
      <x:c r="I21" s="44" t="n">
        <x:f>IFERROR(E21/D21-1,0)</x:f>
        <x:v>0.21999999999999997</x:v>
      </x:c>
      <x:c r="J21" s="46" t="n">
        <x:f>G21-F21</x:f>
        <x:v>-7410.580000000002</x:v>
      </x:c>
      <x:c r="K21" s="44" t="n">
        <x:f>IF(H21&gt;0,J21/H21,"")</x:f>
        <x:v>-0.5530250565668265</x:v>
      </x:c>
      <x:c r="L21" t="str">
        <x:f>IF(H21&lt;=0,"VALIDATE",IF(AND(I21&gt;=$C$6,K21&gt;=$G$6),"INVEST",IF(AND(I21&gt;=$C$6,K21&lt;$G$6),"CURE",IF(AND(I21&lt;$C$6,K21&lt;$G$6),"STOP","INVESTIGATE"))))</x:f>
        <x:v>CURE</x:v>
      </x:c>
      <x:c r="M21" t="str">
        <x:f>IF(L21="INVEST","Consider scale",IF(L21="CURE","Redesign economics",IF(L21="STOP","Consider exit","Validate drivers")))</x:f>
        <x:v>Redesign economics</x:v>
      </x:c>
      <x:c r="N21" s="48" t="str">
        <x:v>Demo data; check substitutability and true incrementality</x:v>
      </x:c>
    </x:row>
    <x:row r="22" ht="26" customHeight="1">
      <x:c r="A22" t="str">
        <x:v>PROMO-13</x:v>
      </x:c>
      <x:c r="B22" t="str">
        <x:v>Retailer A</x:v>
      </x:c>
      <x:c r="C22" t="str">
        <x:v>Household staples</x:v>
      </x:c>
      <x:c r="D22" s="40" t="n">
        <x:v>11500</x:v>
      </x:c>
      <x:c r="E22" s="40" t="n">
        <x:v>14950</x:v>
      </x:c>
      <x:c r="F22" s="42" t="n">
        <x:v>10580</x:v>
      </x:c>
      <x:c r="G22" s="42" t="n">
        <x:v>11960</x:v>
      </x:c>
      <x:c r="H22" s="42" t="n">
        <x:v>1794</x:v>
      </x:c>
      <x:c r="I22" s="44" t="n">
        <x:f>IFERROR(E22/D22-1,0)</x:f>
        <x:v>0.30000000000000004</x:v>
      </x:c>
      <x:c r="J22" s="46" t="n">
        <x:f>G22-F22</x:f>
        <x:v>1380</x:v>
      </x:c>
      <x:c r="K22" s="44" t="n">
        <x:f>IF(H22&gt;0,J22/H22,"")</x:f>
        <x:v>0.7692307692307693</x:v>
      </x:c>
      <x:c r="L22" t="str">
        <x:f>IF(H22&lt;=0,"VALIDATE",IF(AND(I22&gt;=$C$6,K22&gt;=$G$6),"INVEST",IF(AND(I22&gt;=$C$6,K22&lt;$G$6),"CURE",IF(AND(I22&lt;$C$6,K22&lt;$G$6),"STOP","INVESTIGATE"))))</x:f>
        <x:v>INVEST</x:v>
      </x:c>
      <x:c r="M22" t="str">
        <x:f>IF(L22="INVEST","Consider scale",IF(L22="CURE","Redesign economics",IF(L22="STOP","Consider exit","Validate drivers")))</x:f>
        <x:v>Consider scale</x:v>
      </x:c>
      <x:c r="N22" s="48" t="str">
        <x:v>Demo data; check substitutability and true incrementality</x:v>
      </x:c>
    </x:row>
    <x:row r="23" ht="26" customHeight="1">
      <x:c r="A23" t="str">
        <x:v>PROMO-14</x:v>
      </x:c>
      <x:c r="B23" t="str">
        <x:v>Retailer B</x:v>
      </x:c>
      <x:c r="C23" t="str">
        <x:v>Convenience foods</x:v>
      </x:c>
      <x:c r="D23" s="40" t="n">
        <x:v>19500</x:v>
      </x:c>
      <x:c r="E23" s="40" t="n">
        <x:v>26910</x:v>
      </x:c>
      <x:c r="F23" s="42" t="n">
        <x:v>23400</x:v>
      </x:c>
      <x:c r="G23" s="42" t="n">
        <x:v>23123.5</x:v>
      </x:c>
      <x:c r="H23" s="42" t="n">
        <x:v>9168.5</x:v>
      </x:c>
      <x:c r="I23" s="44" t="n">
        <x:f>IFERROR(E23/D23-1,0)</x:f>
        <x:v>0.3799999999999999</x:v>
      </x:c>
      <x:c r="J23" s="46" t="n">
        <x:f>G23-F23</x:f>
        <x:v>-276.5</x:v>
      </x:c>
      <x:c r="K23" s="44" t="n">
        <x:f>IF(H23&gt;0,J23/H23,"")</x:f>
        <x:v>-0.03015760484266783</x:v>
      </x:c>
      <x:c r="L23" t="str">
        <x:f>IF(H23&lt;=0,"VALIDATE",IF(AND(I23&gt;=$C$6,K23&gt;=$G$6),"INVEST",IF(AND(I23&gt;=$C$6,K23&lt;$G$6),"CURE",IF(AND(I23&lt;$C$6,K23&lt;$G$6),"STOP","INVESTIGATE"))))</x:f>
        <x:v>CURE</x:v>
      </x:c>
      <x:c r="M23" t="str">
        <x:f>IF(L23="INVEST","Consider scale",IF(L23="CURE","Redesign economics",IF(L23="STOP","Consider exit","Validate drivers")))</x:f>
        <x:v>Redesign economics</x:v>
      </x:c>
      <x:c r="N23" s="48" t="str">
        <x:v>Demo data; check substitutability and true incrementality</x:v>
      </x:c>
    </x:row>
    <x:row r="24" ht="26" customHeight="1">
      <x:c r="A24" t="str">
        <x:v>PROMO-15</x:v>
      </x:c>
      <x:c r="B24" t="str">
        <x:v>Retailer C</x:v>
      </x:c>
      <x:c r="C24" t="str">
        <x:v>Personal care</x:v>
      </x:c>
      <x:c r="D24" s="40" t="n">
        <x:v>13500</x:v>
      </x:c>
      <x:c r="E24" s="40" t="n">
        <x:v>19575</x:v>
      </x:c>
      <x:c r="F24" s="42" t="n">
        <x:v>22275</x:v>
      </x:c>
      <x:c r="G24" s="42" t="n">
        <x:v>21232.5</x:v>
      </x:c>
      <x:c r="H24" s="42" t="n">
        <x:v>11066.25</x:v>
      </x:c>
      <x:c r="I24" s="44" t="n">
        <x:f>IFERROR(E24/D24-1,0)</x:f>
        <x:v>0.44999999999999996</x:v>
      </x:c>
      <x:c r="J24" s="46" t="n">
        <x:f>G24-F24</x:f>
        <x:v>-1042.5</x:v>
      </x:c>
      <x:c r="K24" s="44" t="n">
        <x:f>IF(H24&gt;0,J24/H24,"")</x:f>
        <x:v>-0.0942053541172484</x:v>
      </x:c>
      <x:c r="L24" t="str">
        <x:f>IF(H24&lt;=0,"VALIDATE",IF(AND(I24&gt;=$C$6,K24&gt;=$G$6),"INVEST",IF(AND(I24&gt;=$C$6,K24&lt;$G$6),"CURE",IF(AND(I24&lt;$C$6,K24&lt;$G$6),"STOP","INVESTIGATE"))))</x:f>
        <x:v>CURE</x:v>
      </x:c>
      <x:c r="M24" t="str">
        <x:f>IF(L24="INVEST","Consider scale",IF(L24="CURE","Redesign economics",IF(L24="STOP","Consider exit","Validate drivers")))</x:f>
        <x:v>Redesign economics</x:v>
      </x:c>
      <x:c r="N24" s="48" t="str">
        <x:v>Demo data; check substitutability and true incrementality</x:v>
      </x:c>
    </x:row>
    <x:row r="25" ht="26" customHeight="1">
      <x:c r="A25" t="str">
        <x:v>PROMO-16</x:v>
      </x:c>
      <x:c r="B25" t="str">
        <x:v>Retailer D</x:v>
      </x:c>
      <x:c r="C25" t="str">
        <x:v>Household staples</x:v>
      </x:c>
      <x:c r="D25" s="40" t="n">
        <x:v>16000</x:v>
      </x:c>
      <x:c r="E25" s="40" t="n">
        <x:v>24800</x:v>
      </x:c>
      <x:c r="F25" s="42" t="n">
        <x:v>14720</x:v>
      </x:c>
      <x:c r="G25" s="42" t="n">
        <x:v>18482.879999999997</x:v>
      </x:c>
      <x:c r="H25" s="42" t="n">
        <x:v>4333.120000000001</x:v>
      </x:c>
      <x:c r="I25" s="44" t="n">
        <x:f>IFERROR(E25/D25-1,0)</x:f>
        <x:v>0.55</x:v>
      </x:c>
      <x:c r="J25" s="46" t="n">
        <x:f>G25-F25</x:f>
        <x:v>3762.8799999999974</x:v>
      </x:c>
      <x:c r="K25" s="44" t="n">
        <x:f>IF(H25&gt;0,J25/H25,"")</x:f>
        <x:v>0.8683996750609253</x:v>
      </x:c>
      <x:c r="L25" t="str">
        <x:f>IF(H25&lt;=0,"VALIDATE",IF(AND(I25&gt;=$C$6,K25&gt;=$G$6),"INVEST",IF(AND(I25&gt;=$C$6,K25&lt;$G$6),"CURE",IF(AND(I25&lt;$C$6,K25&lt;$G$6),"STOP","INVESTIGATE"))))</x:f>
        <x:v>INVEST</x:v>
      </x:c>
      <x:c r="M25" t="str">
        <x:f>IF(L25="INVEST","Consider scale",IF(L25="CURE","Redesign economics",IF(L25="STOP","Consider exit","Validate drivers")))</x:f>
        <x:v>Consider scale</x:v>
      </x:c>
      <x:c r="N25" s="48" t="str">
        <x:v>Demo data; check substitutability and true incrementality</x:v>
      </x:c>
    </x:row>
    <x:row r="26" ht="26" customHeight="1">
      <x:c r="A26" t="str">
        <x:v>PROMO-17</x:v>
      </x:c>
      <x:c r="B26" t="str">
        <x:v>Retailer E</x:v>
      </x:c>
      <x:c r="C26" t="str">
        <x:v>Convenience foods</x:v>
      </x:c>
      <x:c r="D26" s="40" t="n">
        <x:v>7500</x:v>
      </x:c>
      <x:c r="E26" s="40" t="n">
        <x:v>12375</x:v>
      </x:c>
      <x:c r="F26" s="42" t="n">
        <x:v>9000</x:v>
      </x:c>
      <x:c r="G26" s="42" t="n">
        <x:v>10518.75</x:v>
      </x:c>
      <x:c r="H26" s="42" t="n">
        <x:v>4331.25</x:v>
      </x:c>
      <x:c r="I26" s="44" t="n">
        <x:f>IFERROR(E26/D26-1,0)</x:f>
        <x:v>0.6499999999999999</x:v>
      </x:c>
      <x:c r="J26" s="46" t="n">
        <x:f>G26-F26</x:f>
        <x:v>1518.75</x:v>
      </x:c>
      <x:c r="K26" s="44" t="n">
        <x:f>IF(H26&gt;0,J26/H26,"")</x:f>
        <x:v>0.35064935064935066</x:v>
      </x:c>
      <x:c r="L26" t="str">
        <x:f>IF(H26&lt;=0,"VALIDATE",IF(AND(I26&gt;=$C$6,K26&gt;=$G$6),"INVEST",IF(AND(I26&gt;=$C$6,K26&lt;$G$6),"CURE",IF(AND(I26&lt;$C$6,K26&lt;$G$6),"STOP","INVESTIGATE"))))</x:f>
        <x:v>INVEST</x:v>
      </x:c>
      <x:c r="M26" t="str">
        <x:f>IF(L26="INVEST","Consider scale",IF(L26="CURE","Redesign economics",IF(L26="STOP","Consider exit","Validate drivers")))</x:f>
        <x:v>Consider scale</x:v>
      </x:c>
      <x:c r="N26" s="48" t="str">
        <x:v>Demo data; check substitutability and true incrementality</x:v>
      </x:c>
    </x:row>
    <x:row r="27" ht="26" customHeight="1">
      <x:c r="A27" t="str">
        <x:v>PROMO-18</x:v>
      </x:c>
      <x:c r="B27" t="str">
        <x:v>E-commerce</x:v>
      </x:c>
      <x:c r="C27" t="str">
        <x:v>Personal care</x:v>
      </x:c>
      <x:c r="D27" s="40" t="n">
        <x:v>5000</x:v>
      </x:c>
      <x:c r="E27" s="40" t="n">
        <x:v>9250</x:v>
      </x:c>
      <x:c r="F27" s="42" t="n">
        <x:v>8250</x:v>
      </x:c>
      <x:c r="G27" s="42" t="n">
        <x:v>10425</x:v>
      </x:c>
      <x:c r="H27" s="42" t="n">
        <x:v>4837.5</x:v>
      </x:c>
      <x:c r="I27" s="44" t="n">
        <x:f>IFERROR(E27/D27-1,0)</x:f>
        <x:v>0.8500000000000001</x:v>
      </x:c>
      <x:c r="J27" s="46" t="n">
        <x:f>G27-F27</x:f>
        <x:v>2175</x:v>
      </x:c>
      <x:c r="K27" s="44" t="n">
        <x:f>IF(H27&gt;0,J27/H27,"")</x:f>
        <x:v>0.4496124031007752</x:v>
      </x:c>
      <x:c r="L27" t="str">
        <x:f>IF(H27&lt;=0,"VALIDATE",IF(AND(I27&gt;=$C$6,K27&gt;=$G$6),"INVEST",IF(AND(I27&gt;=$C$6,K27&lt;$G$6),"CURE",IF(AND(I27&lt;$C$6,K27&lt;$G$6),"STOP","INVESTIGATE"))))</x:f>
        <x:v>INVEST</x:v>
      </x:c>
      <x:c r="M27" t="str">
        <x:f>IF(L27="INVEST","Consider scale",IF(L27="CURE","Redesign economics",IF(L27="STOP","Consider exit","Validate drivers")))</x:f>
        <x:v>Consider scale</x:v>
      </x:c>
      <x:c r="N27" s="48" t="str">
        <x:v>Demo data; check substitutability and true incrementality</x:v>
      </x:c>
    </x:row>
    <x:row r="28" ht="26" customHeight="1">
      <x:c r="A28" t="str">
        <x:v>PROMO-19</x:v>
      </x:c>
      <x:c r="B28" t="str">
        <x:v>Retailer A</x:v>
      </x:c>
      <x:c r="C28" t="str">
        <x:v>Household staples</x:v>
      </x:c>
      <x:c r="D28" s="40" t="n">
        <x:v>7500</x:v>
      </x:c>
      <x:c r="E28" s="40" t="n">
        <x:v>6150</x:v>
      </x:c>
      <x:c r="F28" s="42" t="n">
        <x:v>6900</x:v>
      </x:c>
      <x:c r="G28" s="42" t="n">
        <x:v>4620</x:v>
      </x:c>
      <x:c r="H28" s="42" t="n">
        <x:v>1038</x:v>
      </x:c>
      <x:c r="I28" s="44" t="n">
        <x:f>IFERROR(E28/D28-1,0)</x:f>
        <x:v>-0.18000000000000005</x:v>
      </x:c>
      <x:c r="J28" s="46" t="n">
        <x:f>G28-F28</x:f>
        <x:v>-2280</x:v>
      </x:c>
      <x:c r="K28" s="44" t="n">
        <x:f>IF(H28&gt;0,J28/H28,"")</x:f>
        <x:v>-2.1965317919075145</x:v>
      </x:c>
      <x:c r="L28" t="str">
        <x:f>IF(H28&lt;=0,"VALIDATE",IF(AND(I28&gt;=$C$6,K28&gt;=$G$6),"INVEST",IF(AND(I28&gt;=$C$6,K28&lt;$G$6),"CURE",IF(AND(I28&lt;$C$6,K28&lt;$G$6),"STOP","INVESTIGATE"))))</x:f>
        <x:v>STOP</x:v>
      </x:c>
      <x:c r="M28" t="str">
        <x:f>IF(L28="INVEST","Consider scale",IF(L28="CURE","Redesign economics",IF(L28="STOP","Consider exit","Validate drivers")))</x:f>
        <x:v>Consider exit</x:v>
      </x:c>
      <x:c r="N28" s="48" t="str">
        <x:v>Demo data; check substitutability and true incrementality</x:v>
      </x:c>
    </x:row>
    <x:row r="29" ht="26" customHeight="1">
      <x:c r="A29" t="str">
        <x:v>PROMO-20</x:v>
      </x:c>
      <x:c r="B29" t="str">
        <x:v>Retailer B</x:v>
      </x:c>
      <x:c r="C29" t="str">
        <x:v>Convenience foods</x:v>
      </x:c>
      <x:c r="D29" s="40" t="n">
        <x:v>9500</x:v>
      </x:c>
      <x:c r="E29" s="40" t="n">
        <x:v>10925</x:v>
      </x:c>
      <x:c r="F29" s="42" t="n">
        <x:v>11400</x:v>
      </x:c>
      <x:c r="G29" s="42" t="n">
        <x:v>7827.4</x:v>
      </x:c>
      <x:c r="H29" s="42" t="n">
        <x:v>5282.6</x:v>
      </x:c>
      <x:c r="I29" s="44" t="n">
        <x:f>IFERROR(E29/D29-1,0)</x:f>
        <x:v>0.1499999999999999</x:v>
      </x:c>
      <x:c r="J29" s="46" t="n">
        <x:f>G29-F29</x:f>
        <x:v>-3572.6000000000004</x:v>
      </x:c>
      <x:c r="K29" s="44" t="n">
        <x:f>IF(H29&gt;0,J29/H29,"")</x:f>
        <x:v>-0.6762957634498165</x:v>
      </x:c>
      <x:c r="L29" t="str">
        <x:f>IF(H29&lt;=0,"VALIDATE",IF(AND(I29&gt;=$C$6,K29&gt;=$G$6),"INVEST",IF(AND(I29&gt;=$C$6,K29&lt;$G$6),"CURE",IF(AND(I29&lt;$C$6,K29&lt;$G$6),"STOP","INVESTIGATE"))))</x:f>
        <x:v>CURE</x:v>
      </x:c>
      <x:c r="M29" t="str">
        <x:f>IF(L29="INVEST","Consider scale",IF(L29="CURE","Redesign economics",IF(L29="STOP","Consider exit","Validate drivers")))</x:f>
        <x:v>Redesign economics</x:v>
      </x:c>
      <x:c r="N29" s="48" t="str">
        <x:v>Demo data; check substitutability and true incrementality</x:v>
      </x:c>
    </x:row>
    <x:row r="30" ht="26" customHeight="1">
      <x:c r="A30" t="str">
        <x:v>PROMO-21</x:v>
      </x:c>
      <x:c r="B30" t="str">
        <x:v>Retailer C</x:v>
      </x:c>
      <x:c r="C30" t="str">
        <x:v>Personal care</x:v>
      </x:c>
      <x:c r="D30" s="40" t="n">
        <x:v>8000</x:v>
      </x:c>
      <x:c r="E30" s="40" t="n">
        <x:v>9760</x:v>
      </x:c>
      <x:c r="F30" s="42" t="n">
        <x:v>13200</x:v>
      </x:c>
      <x:c r="G30" s="42" t="n">
        <x:v>10736</x:v>
      </x:c>
      <x:c r="H30" s="42" t="n">
        <x:v>5368</x:v>
      </x:c>
      <x:c r="I30" s="44" t="n">
        <x:f>IFERROR(E30/D30-1,0)</x:f>
        <x:v>0.21999999999999997</x:v>
      </x:c>
      <x:c r="J30" s="46" t="n">
        <x:f>G30-F30</x:f>
        <x:v>-2464</x:v>
      </x:c>
      <x:c r="K30" s="44" t="n">
        <x:f>IF(H30&gt;0,J30/H30,"")</x:f>
        <x:v>-0.45901639344262296</x:v>
      </x:c>
      <x:c r="L30" t="str">
        <x:f>IF(H30&lt;=0,"VALIDATE",IF(AND(I30&gt;=$C$6,K30&gt;=$G$6),"INVEST",IF(AND(I30&gt;=$C$6,K30&lt;$G$6),"CURE",IF(AND(I30&lt;$C$6,K30&lt;$G$6),"STOP","INVESTIGATE"))))</x:f>
        <x:v>CURE</x:v>
      </x:c>
      <x:c r="M30" t="str">
        <x:f>IF(L30="INVEST","Consider scale",IF(L30="CURE","Redesign economics",IF(L30="STOP","Consider exit","Validate drivers")))</x:f>
        <x:v>Redesign economics</x:v>
      </x:c>
      <x:c r="N30" s="48" t="str">
        <x:v>Demo data; check substitutability and true incrementality</x:v>
      </x:c>
    </x:row>
    <x:row r="31" ht="26" customHeight="1">
      <x:c r="A31" t="str">
        <x:v>PROMO-22</x:v>
      </x:c>
      <x:c r="B31" t="str">
        <x:v>Retailer D</x:v>
      </x:c>
      <x:c r="C31" t="str">
        <x:v>Household staples</x:v>
      </x:c>
      <x:c r="D31" s="40" t="n">
        <x:v>10000</x:v>
      </x:c>
      <x:c r="E31" s="40" t="n">
        <x:v>13000</x:v>
      </x:c>
      <x:c r="F31" s="42" t="n">
        <x:v>9200</x:v>
      </x:c>
      <x:c r="G31" s="42" t="n">
        <x:v>10650</x:v>
      </x:c>
      <x:c r="H31" s="42" t="n">
        <x:v>1310</x:v>
      </x:c>
      <x:c r="I31" s="44" t="n">
        <x:f>IFERROR(E31/D31-1,0)</x:f>
        <x:v>0.30000000000000004</x:v>
      </x:c>
      <x:c r="J31" s="46" t="n">
        <x:f>G31-F31</x:f>
        <x:v>1450</x:v>
      </x:c>
      <x:c r="K31" s="44" t="n">
        <x:f>IF(H31&gt;0,J31/H31,"")</x:f>
        <x:v>1.1068702290076335</x:v>
      </x:c>
      <x:c r="L31" t="str">
        <x:f>IF(H31&lt;=0,"VALIDATE",IF(AND(I31&gt;=$C$6,K31&gt;=$G$6),"INVEST",IF(AND(I31&gt;=$C$6,K31&lt;$G$6),"CURE",IF(AND(I31&lt;$C$6,K31&lt;$G$6),"STOP","INVESTIGATE"))))</x:f>
        <x:v>INVEST</x:v>
      </x:c>
      <x:c r="M31" t="str">
        <x:f>IF(L31="INVEST","Consider scale",IF(L31="CURE","Redesign economics",IF(L31="STOP","Consider exit","Validate drivers")))</x:f>
        <x:v>Consider scale</x:v>
      </x:c>
      <x:c r="N31" s="48" t="str">
        <x:v>Demo data; check substitutability and true incrementality</x:v>
      </x:c>
    </x:row>
    <x:row r="32" ht="26" customHeight="1">
      <x:c r="A32" t="str">
        <x:v>PROMO-23</x:v>
      </x:c>
      <x:c r="B32" t="str">
        <x:v>Retailer E</x:v>
      </x:c>
      <x:c r="C32" t="str">
        <x:v>Convenience foods</x:v>
      </x:c>
      <x:c r="D32" s="40" t="n">
        <x:v>14000</x:v>
      </x:c>
      <x:c r="E32" s="40" t="n">
        <x:v>19320</x:v>
      </x:c>
      <x:c r="F32" s="42" t="n">
        <x:v>16800</x:v>
      </x:c>
      <x:c r="G32" s="42" t="n">
        <x:v>16122</x:v>
      </x:c>
      <x:c r="H32" s="42" t="n">
        <x:v>7062</x:v>
      </x:c>
      <x:c r="I32" s="44" t="n">
        <x:f>IFERROR(E32/D32-1,0)</x:f>
        <x:v>0.3799999999999999</x:v>
      </x:c>
      <x:c r="J32" s="46" t="n">
        <x:f>G32-F32</x:f>
        <x:v>-678</x:v>
      </x:c>
      <x:c r="K32" s="44" t="n">
        <x:f>IF(H32&gt;0,J32/H32,"")</x:f>
        <x:v>-0.09600679694137638</x:v>
      </x:c>
      <x:c r="L32" t="str">
        <x:f>IF(H32&lt;=0,"VALIDATE",IF(AND(I32&gt;=$C$6,K32&gt;=$G$6),"INVEST",IF(AND(I32&gt;=$C$6,K32&lt;$G$6),"CURE",IF(AND(I32&lt;$C$6,K32&lt;$G$6),"STOP","INVESTIGATE"))))</x:f>
        <x:v>CURE</x:v>
      </x:c>
      <x:c r="M32" t="str">
        <x:f>IF(L32="INVEST","Consider scale",IF(L32="CURE","Redesign economics",IF(L32="STOP","Consider exit","Validate drivers")))</x:f>
        <x:v>Redesign economics</x:v>
      </x:c>
      <x:c r="N32" s="48" t="str">
        <x:v>Demo data; check substitutability and true incrementality</x:v>
      </x:c>
    </x:row>
    <x:row r="33" ht="26" customHeight="1">
      <x:c r="A33" t="str">
        <x:v>PROMO-24</x:v>
      </x:c>
      <x:c r="B33" t="str">
        <x:v>E-commerce</x:v>
      </x:c>
      <x:c r="C33" t="str">
        <x:v>Personal care</x:v>
      </x:c>
      <x:c r="D33" s="40" t="n">
        <x:v>7000</x:v>
      </x:c>
      <x:c r="E33" s="40" t="n">
        <x:v>10150</x:v>
      </x:c>
      <x:c r="F33" s="42" t="n">
        <x:v>11550</x:v>
      </x:c>
      <x:c r="G33" s="42" t="n">
        <x:v>9495.099999999999</x:v>
      </x:c>
      <x:c r="H33" s="42" t="n">
        <x:v>7252.4000000000015</x:v>
      </x:c>
      <x:c r="I33" s="44" t="n">
        <x:f>IFERROR(E33/D33-1,0)</x:f>
        <x:v>0.44999999999999996</x:v>
      </x:c>
      <x:c r="J33" s="46" t="n">
        <x:f>G33-F33</x:f>
        <x:v>-2054.9000000000015</x:v>
      </x:c>
      <x:c r="K33" s="44" t="n">
        <x:f>IF(H33&gt;0,J33/H33,"")</x:f>
        <x:v>-0.2833406872207822</x:v>
      </x:c>
      <x:c r="L33" t="str">
        <x:f>IF(H33&lt;=0,"VALIDATE",IF(AND(I33&gt;=$C$6,K33&gt;=$G$6),"INVEST",IF(AND(I33&gt;=$C$6,K33&lt;$G$6),"CURE",IF(AND(I33&lt;$C$6,K33&lt;$G$6),"STOP","INVESTIGATE"))))</x:f>
        <x:v>CURE</x:v>
      </x:c>
      <x:c r="M33" t="str">
        <x:f>IF(L33="INVEST","Consider scale",IF(L33="CURE","Redesign economics",IF(L33="STOP","Consider exit","Validate drivers")))</x:f>
        <x:v>Redesign economics</x:v>
      </x:c>
      <x:c r="N33" s="48" t="str">
        <x:v>Demo data; check substitutability and true incrementality</x:v>
      </x:c>
    </x:row>
    <x:row r="36" ht="25" customHeight="1">
      <x:c r="A36" s="14" t="str">
        <x:v>QUADRANT SUMMARY  |  NOT ALL INCREMENTAL VOLUME IS PROFITABLE</x:v>
      </x:c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</x:row>
    <x:row r="38" ht="28" customHeight="1">
      <x:c r="B38" s="36" t="str">
        <x:v>Cluster</x:v>
      </x:c>
      <x:c r="C38" s="36" t="str">
        <x:v>Events</x:v>
      </x:c>
      <x:c r="D38" s="36" t="str">
        <x:v>Producer spend (€)</x:v>
      </x:c>
      <x:c r="E38" s="36" t="str">
        <x:v>Net incr. GM (€)</x:v>
      </x:c>
    </x:row>
    <x:row r="39" ht="27" customHeight="1">
      <x:c r="B39" t="str">
        <x:v>INVEST</x:v>
      </x:c>
      <x:c r="C39" s="50" t="n">
        <x:f>COUNTIF($L$10:$L$33,B39)</x:f>
        <x:v>8</x:v>
      </x:c>
      <x:c r="D39" s="46" t="n">
        <x:f>SUMIF($L$10:$L$33,B39,$H$10:$H$33)</x:f>
        <x:v>26828.670000000002</x:v>
      </x:c>
      <x:c r="E39" s="46" t="n">
        <x:f>SUMIF($L$10:$L$33,B39,$J$10:$J$33)</x:f>
        <x:v>15885.829999999998</x:v>
      </x:c>
    </x:row>
    <x:row r="40" ht="27" customHeight="1">
      <x:c r="B40" t="str">
        <x:v>CURE</x:v>
      </x:c>
      <x:c r="C40" s="50" t="n">
        <x:f>COUNTIF($L$10:$L$33,B40)</x:f>
        <x:v>13</x:v>
      </x:c>
      <x:c r="D40" s="46" t="n">
        <x:f>SUMIF($L$10:$L$33,B40,$H$10:$H$33)</x:f>
        <x:v>87251.28</x:v>
      </x:c>
      <x:c r="E40" s="46" t="n">
        <x:f>SUMIF($L$10:$L$33,B40,$J$10:$J$33)</x:f>
        <x:v>-23056.430000000004</x:v>
      </x:c>
    </x:row>
    <x:row r="41" ht="27" customHeight="1">
      <x:c r="B41" t="str">
        <x:v>STOP</x:v>
      </x:c>
      <x:c r="C41" s="50" t="n">
        <x:f>COUNTIF($L$10:$L$33,B41)</x:f>
        <x:v>3</x:v>
      </x:c>
      <x:c r="D41" s="46" t="n">
        <x:f>SUMIF($L$10:$L$33,B41,$H$10:$H$33)</x:f>
        <x:v>13281</x:v>
      </x:c>
      <x:c r="E41" s="46" t="n">
        <x:f>SUMIF($L$10:$L$33,B41,$J$10:$J$33)</x:f>
        <x:v>-17412</x:v>
      </x:c>
    </x:row>
    <x:row r="42" ht="27" customHeight="1">
      <x:c r="B42" t="str">
        <x:v>INVESTIGATE</x:v>
      </x:c>
      <x:c r="C42" s="50" t="n">
        <x:f>COUNTIF($L$10:$L$33,B42)</x:f>
        <x:v>0</x:v>
      </x:c>
      <x:c r="D42" s="46" t="n">
        <x:f>SUMIF($L$10:$L$33,B42,$H$10:$H$33)</x:f>
        <x:v>0</x:v>
      </x:c>
      <x:c r="E42" s="46" t="n">
        <x:f>SUMIF($L$10:$L$33,B42,$J$10:$J$33)</x:f>
        <x:v>0</x:v>
      </x:c>
    </x:row>
    <x:row r="43" ht="27" customHeight="1">
      <x:c r="B43" t="str">
        <x:v>VALIDATE</x:v>
      </x:c>
      <x:c r="C43" s="50" t="n">
        <x:f>COUNTIF($L$10:$L$33,B43)</x:f>
        <x:v>0</x:v>
      </x:c>
      <x:c r="D43" s="46" t="n">
        <x:f>SUMIF($L$10:$L$33,B43,$H$10:$H$33)</x:f>
        <x:v>0</x:v>
      </x:c>
      <x:c r="E43" s="46" t="n">
        <x:f>SUMIF($L$10:$L$33,B43,$J$10:$J$33)</x:f>
        <x:v>0</x:v>
      </x:c>
    </x:row>
    <x:row r="46" ht="34" customHeight="1">
      <x:c r="A46" s="24" t="str">
        <x:v>CURE is usually a high-volume low-profit event, requiring discount/retailer/stock optimization. STOP indicates weak volume and economics. INVEST is a screening cluster only: prioritize absolute increment, budget availability and credible incrementality.</x:v>
      </x:c>
      <x:c r="B46" s="24"/>
      <x:c r="C46" s="24"/>
      <x:c r="D46" s="24"/>
      <x:c r="E46" s="24"/>
      <x:c r="F46" s="24"/>
      <x:c r="G46" s="24"/>
      <x:c r="H46" s="24"/>
      <x:c r="I46" s="24"/>
      <x:c r="J46" s="24"/>
      <x:c r="K46" s="24"/>
      <x:c r="L46" s="24"/>
      <x:c r="M46" s="24"/>
      <x:c r="N46" s="24"/>
    </x:row>
    <x:row r="47" ht="34" customHeight="1">
      <x:c r="A47" s="24"/>
      <x:c r="B47" s="24"/>
      <x:c r="C47" s="24"/>
      <x:c r="D47" s="24"/>
      <x:c r="E47" s="24"/>
      <x:c r="F47" s="24"/>
      <x:c r="G47" s="24"/>
      <x:c r="H47" s="24"/>
      <x:c r="I47" s="24"/>
      <x:c r="J47" s="24"/>
      <x:c r="K47" s="24"/>
      <x:c r="L47" s="24"/>
      <x:c r="M47" s="24"/>
      <x:c r="N47" s="24"/>
    </x:row>
  </x:sheetData>
  <x:mergeCells>
    <x:mergeCell ref="A1:N2"/>
    <x:mergeCell ref="A3:N3"/>
    <x:mergeCell ref="A5:N5"/>
    <x:mergeCell ref="A36:N36"/>
    <x:mergeCell ref="A46:N47"/>
  </x:mergeCells>
  <x:conditionalFormatting sqref="K10:K33">
    <x:cfRule type="colorScale" priority="1">
      <x:colorScale>
        <x:cfvo type="min"/>
        <x:cfvo type="percentile" val="50"/>
        <x:cfvo type="max"/>
        <x:color rgb="FFFECACA"/>
        <x:color rgb="FFFFF5BF"/>
        <x:color rgb="FFBBE6D1"/>
      </x:colorScale>
    </x:cfRule>
  </x:conditionalFormatting>
  <x:pageMargins left="0.7" right="0.7" top="0.75" bottom="0.75" header="0.3" footer="0.3"/>
  <x:drawing xmlns:r="http://schemas.openxmlformats.org/officeDocument/2006/relationships" r:id="R1f27ae209f0f4086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12" hidden="0" customWidth="1"/>
    <x:col min="4" max="4" width="12" hidden="0" customWidth="1"/>
    <x:col min="5" max="5" width="12" hidden="0" customWidth="1"/>
    <x:col min="6" max="6" width="16" hidden="0" customWidth="1"/>
    <x:col min="7" max="7" width="18" hidden="0" customWidth="1"/>
    <x:col min="8" max="8" width="2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</x:cols>
  <x:sheetData>
    <x:row r="1" ht="29" customHeight="1">
      <x:c r="A1" s="55" t="str">
        <x:v>PROMOTIONAL INVESTMENT  |  ROI × UPLIFT MATRIX</x:v>
      </x:c>
      <x:c r="B1" s="55"/>
      <x:c r="C1" s="55"/>
      <x:c r="D1" s="55"/>
      <x:c r="E1" s="55"/>
      <x:c r="F1" s="55"/>
      <x:c r="G1" s="55"/>
      <x:c r="H1" s="55"/>
      <x:c r="I1" s="55"/>
      <x:c r="J1" s="55"/>
      <x:c r="K1" s="55"/>
      <x:c r="L1" s="55"/>
      <x:c r="M1" s="55"/>
      <x:c r="N1" s="55"/>
      <x:c r="O1" s="55"/>
      <x:c r="P1" s="55"/>
      <x:c r="Q1" s="55"/>
      <x:c r="R1" s="55"/>
    </x:row>
    <x:row r="2" ht="29" customHeight="1">
      <x:c r="A2" s="55"/>
      <x:c r="B2" s="55"/>
      <x:c r="C2" s="55"/>
      <x:c r="D2" s="55"/>
      <x:c r="E2" s="55"/>
      <x:c r="F2" s="55"/>
      <x:c r="G2" s="55"/>
      <x:c r="H2" s="55"/>
      <x:c r="I2" s="55"/>
      <x:c r="J2" s="55"/>
      <x:c r="K2" s="55"/>
      <x:c r="L2" s="55"/>
      <x:c r="M2" s="55"/>
      <x:c r="N2" s="55"/>
      <x:c r="O2" s="55"/>
      <x:c r="P2" s="55"/>
      <x:c r="Q2" s="55"/>
      <x:c r="R2" s="55"/>
    </x:row>
    <x:row r="3" ht="21" customHeight="1">
      <x:c r="A3" s="58" t="str">
        <x:v>Live 24-event portfolio • Same axes and four quadrants as Chapter 6 • Illustrative Northline Foods data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</x:row>
    <x:row r="4" ht="21" customHeight="1"/>
    <x:row r="5" ht="25" customHeight="1">
      <x:c r="A5" s="61" t="str">
        <x:v>INVEST   |   Uplift + • ROI +</x:v>
      </x:c>
      <x:c r="B5" s="61"/>
      <x:c r="C5" s="61"/>
      <x:c r="D5" s="61"/>
      <x:c r="F5" s="64" t="str">
        <x:v>CURE   |   Uplift + • ROI −</x:v>
      </x:c>
      <x:c r="G5" s="64"/>
      <x:c r="H5" s="64"/>
      <x:c r="I5" s="64"/>
      <x:c r="K5" s="67" t="str">
        <x:v>STOP   |   Uplift − • ROI −</x:v>
      </x:c>
      <x:c r="L5" s="67"/>
      <x:c r="M5" s="67"/>
      <x:c r="N5" s="67"/>
      <x:c r="P5" s="70" t="str">
        <x:v>INVESTIGATE   |   ROI + / Uplift −</x:v>
      </x:c>
      <x:c r="Q5" s="70"/>
      <x:c r="R5" s="70"/>
    </x:row>
    <x:row r="6" ht="25" customHeight="1">
      <x:c r="A6" s="61"/>
      <x:c r="B6" s="61"/>
      <x:c r="C6" s="61"/>
      <x:c r="D6" s="61"/>
      <x:c r="F6" s="64"/>
      <x:c r="G6" s="64"/>
      <x:c r="H6" s="64"/>
      <x:c r="I6" s="64"/>
      <x:c r="K6" s="67"/>
      <x:c r="L6" s="67"/>
      <x:c r="M6" s="67"/>
      <x:c r="N6" s="67"/>
      <x:c r="P6" s="70"/>
      <x:c r="Q6" s="70"/>
      <x:c r="R6" s="70"/>
    </x:row>
    <x:row r="7" ht="21" customHeight="1">
      <x:c r="B7"/>
      <x:c r="C7"/>
    </x:row>
    <x:row r="8" ht="21" customHeight="1">
      <x:c r="A8" s="73" t="str">
        <x:v>HOW TO READ   →   X = unit uplift vs. baseline  |  Y = promotional ROI  |  Colors = decision quadrant  |  0% lines separate quadrants</x:v>
      </x:c>
      <x:c r="B8" s="73"/>
      <x:c r="C8" s="73"/>
      <x:c r="D8" s="73"/>
      <x:c r="E8" s="73"/>
      <x:c r="F8" s="73"/>
      <x:c r="G8" s="73"/>
      <x:c r="H8" s="73"/>
      <x:c r="I8" s="73"/>
      <x:c r="J8" s="73"/>
      <x:c r="K8" s="73"/>
      <x:c r="L8" s="73"/>
      <x:c r="M8" s="73"/>
      <x:c r="N8" s="73"/>
      <x:c r="O8" s="73"/>
      <x:c r="P8" s="73"/>
      <x:c r="Q8" s="73"/>
      <x:c r="R8" s="73"/>
    </x:row>
    <x:row r="9" ht="21" customHeight="1">
      <x:c r="B9"/>
      <x:c r="C9"/>
    </x:row>
    <x:row r="10" ht="21" customHeight="1"/>
    <x:row r="11" ht="21" customHeight="1"/>
    <x:row r="12" ht="21" customHeight="1"/>
    <x:row r="13" ht="21" customHeight="1"/>
    <x:row r="14" ht="21" customHeight="1"/>
    <x:row r="15" ht="21" customHeight="1"/>
    <x:row r="16" ht="21" customHeight="1"/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  <x:row r="36" ht="21" customHeight="1"/>
    <x:row r="37" ht="24" customHeight="1">
      <x:c r="A37" s="75" t="str">
        <x:v>PORTFOLIO EVENTS  |  Change yellow inputs in INVESTMENT MAP — the points recalculate automatically</x:v>
      </x:c>
      <x:c r="B37" s="75"/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  <x:c r="O37" s="75"/>
      <x:c r="P37" s="75"/>
      <x:c r="Q37" s="75"/>
      <x:c r="R37" s="75"/>
    </x:row>
    <x:row r="38" ht="21" customHeight="1"/>
    <x:row r="39" ht="21" customHeight="1">
      <x:c r="A39" s="77" t="str">
        <x:v>Like the book illustration, this map separates growth from profitability. The dynamic Excel shows all 24 events rather than only illustrative bubbles A–G; investment € is in the table below.</x:v>
      </x:c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</x:row>
    <x:row r="40" ht="21" customHeight="1"/>
    <x:row r="41" ht="21" customHeight="1"/>
    <x:row r="42" ht="26" customHeight="1">
      <x:c r="A42" s="81" t="str">
        <x:v>Event</x:v>
      </x:c>
      <x:c r="B42" s="81" t="str">
        <x:v>Customer</x:v>
      </x:c>
      <x:c r="C42" s="81" t="str">
        <x:v>Uplift %</x:v>
      </x:c>
      <x:c r="D42" s="81" t="str">
        <x:v>ROI %</x:v>
      </x:c>
      <x:c r="E42" s="81" t="str">
        <x:v>Investment €</x:v>
      </x:c>
      <x:c r="F42" s="81" t="str">
        <x:v>Quadrant</x:v>
      </x:c>
      <x:c r="G42" s="81" t="str">
        <x:v>Net incremental GM €</x:v>
      </x:c>
      <x:c r="H42" s="81" t="str">
        <x:v>Decision focus</x:v>
      </x:c>
      <x:c r="I42" s="81" t="str"/>
      <x:c r="J42" s="81" t="str"/>
      <x:c r="K42" s="81" t="str">
        <x:v>Invest X</x:v>
      </x:c>
      <x:c r="L42" s="81" t="str">
        <x:v>Invest Y</x:v>
      </x:c>
      <x:c r="M42" s="81" t="str">
        <x:v>Cure X</x:v>
      </x:c>
      <x:c r="N42" s="81" t="str">
        <x:v>Cure Y</x:v>
      </x:c>
      <x:c r="O42" s="81" t="str">
        <x:v>Stop X</x:v>
      </x:c>
      <x:c r="P42" s="81" t="str">
        <x:v>Stop Y</x:v>
      </x:c>
      <x:c r="Q42" s="81" t="str">
        <x:v>Review X</x:v>
      </x:c>
      <x:c r="R42" s="81" t="str">
        <x:v>Review Y</x:v>
      </x:c>
    </x:row>
    <x:row r="43" ht="21" customHeight="1">
      <x:c r="A43" t="str">
        <x:f>'INVESTMENT MAP'!A10</x:f>
        <x:v>PROMO-01</x:v>
      </x:c>
      <x:c r="B43" t="str">
        <x:f>'INVESTMENT MAP'!B10</x:f>
        <x:v>Retailer A</x:v>
      </x:c>
      <x:c r="C43" s="84" t="n">
        <x:f>'INVESTMENT MAP'!I10</x:f>
        <x:v>0.08000000000000007</x:v>
      </x:c>
      <x:c r="D43" s="84" t="n">
        <x:f>'INVESTMENT MAP'!K10</x:f>
        <x:v>-0.43209876543209874</x:v>
      </x:c>
      <x:c r="E43" s="86" t="n">
        <x:f>'INVESTMENT MAP'!H10</x:f>
        <x:v>2592</x:v>
      </x:c>
      <x:c r="F43" t="str">
        <x:f>'INVESTMENT MAP'!L10</x:f>
        <x:v>CURE</x:v>
      </x:c>
      <x:c r="G43" s="86" t="n">
        <x:f>'INVESTMENT MAP'!J10</x:f>
        <x:v>-1120</x:v>
      </x:c>
      <x:c r="H43" t="str">
        <x:f>'INVESTMENT MAP'!M10</x:f>
        <x:v>Redesign economics</x:v>
      </x:c>
      <x:c r="K43" s="84" t="str">
        <x:f>IF($F43="INVEST",$C43,"")</x:f>
      </x:c>
      <x:c r="L43" s="84" t="str">
        <x:f>IF($F43="INVEST",$D43,"")</x:f>
      </x:c>
      <x:c r="M43" s="84" t="n">
        <x:f>IF($F43="CURE",$C43,"")</x:f>
        <x:v>0.08000000000000007</x:v>
      </x:c>
      <x:c r="N43" s="84" t="n">
        <x:f>IF($F43="CURE",$D43,"")</x:f>
        <x:v>-0.43209876543209874</x:v>
      </x:c>
      <x:c r="O43" s="84" t="str">
        <x:f>IF($F43="STOP",$C43,"")</x:f>
      </x:c>
      <x:c r="P43" s="84" t="str">
        <x:f>IF($F43="STOP",$D43,"")</x:f>
      </x:c>
      <x:c r="Q43" s="84" t="str">
        <x:f>IF($F43="INVESTIGATE",$C43,"")</x:f>
      </x:c>
      <x:c r="R43" s="84" t="str">
        <x:f>IF($F43="INVESTIGATE",$D43,"")</x:f>
      </x:c>
      <x:c r="S43" t="n">
        <x:v>-0.3</x:v>
      </x:c>
      <x:c r="T43" t="n">
        <x:v>0</x:v>
      </x:c>
      <x:c r="U43" t="n">
        <x:v>0</x:v>
      </x:c>
      <x:c r="V43" t="n">
        <x:v>-2.6</x:v>
      </x:c>
    </x:row>
    <x:row r="44" ht="21" customHeight="1">
      <x:c r="A44" s="83" t="str">
        <x:f>'INVESTMENT MAP'!A11</x:f>
        <x:v>PROMO-02</x:v>
      </x:c>
      <x:c r="B44" s="83" t="str">
        <x:f>'INVESTMENT MAP'!B11</x:f>
        <x:v>Retailer B</x:v>
      </x:c>
      <x:c r="C44" s="85" t="n">
        <x:f>'INVESTMENT MAP'!I11</x:f>
        <x:v>0.1499999999999999</x:v>
      </x:c>
      <x:c r="D44" s="85" t="n">
        <x:f>'INVESTMENT MAP'!K11</x:f>
        <x:v>-0.5353021709368277</x:v>
      </x:c>
      <x:c r="E44" s="87" t="n">
        <x:f>'INVESTMENT MAP'!H11</x:f>
        <x:v>6391.25</x:v>
      </x:c>
      <x:c r="F44" s="83" t="str">
        <x:f>'INVESTMENT MAP'!L11</x:f>
        <x:v>CURE</x:v>
      </x:c>
      <x:c r="G44" s="87" t="n">
        <x:f>'INVESTMENT MAP'!J11</x:f>
        <x:v>-3421.25</x:v>
      </x:c>
      <x:c r="H44" s="83" t="str">
        <x:f>'INVESTMENT MAP'!M11</x:f>
        <x:v>Redesign economics</x:v>
      </x:c>
      <x:c r="K44" s="84" t="str">
        <x:f>IF($F44="INVEST",$C44,"")</x:f>
      </x:c>
      <x:c r="L44" s="84" t="str">
        <x:f>IF($F44="INVEST",$D44,"")</x:f>
      </x:c>
      <x:c r="M44" s="84" t="n">
        <x:f>IF($F44="CURE",$C44,"")</x:f>
        <x:v>0.1499999999999999</x:v>
      </x:c>
      <x:c r="N44" s="84" t="n">
        <x:f>IF($F44="CURE",$D44,"")</x:f>
        <x:v>-0.5353021709368277</x:v>
      </x:c>
      <x:c r="O44" s="84" t="str">
        <x:f>IF($F44="STOP",$C44,"")</x:f>
      </x:c>
      <x:c r="P44" s="84" t="str">
        <x:f>IF($F44="STOP",$D44,"")</x:f>
      </x:c>
      <x:c r="Q44" s="84" t="str">
        <x:f>IF($F44="INVESTIGATE",$C44,"")</x:f>
      </x:c>
      <x:c r="R44" s="84" t="str">
        <x:f>IF($F44="INVESTIGATE",$D44,"")</x:f>
      </x:c>
      <x:c r="S44" t="n">
        <x:v>1.25</x:v>
      </x:c>
      <x:c r="T44" t="n">
        <x:v>0</x:v>
      </x:c>
      <x:c r="U44" t="n">
        <x:v>0</x:v>
      </x:c>
      <x:c r="V44" t="n">
        <x:v>1.65</x:v>
      </x:c>
    </x:row>
    <x:row r="45" ht="21" customHeight="1">
      <x:c r="A45" t="str">
        <x:f>'INVESTMENT MAP'!A12</x:f>
        <x:v>PROMO-03</x:v>
      </x:c>
      <x:c r="B45" t="str">
        <x:f>'INVESTMENT MAP'!B12</x:f>
        <x:v>Retailer C</x:v>
      </x:c>
      <x:c r="C45" s="84" t="n">
        <x:f>'INVESTMENT MAP'!I12</x:f>
        <x:v>-0.09999999999999998</x:v>
      </x:c>
      <x:c r="D45" s="84" t="n">
        <x:f>'INVESTMENT MAP'!K12</x:f>
        <x:v>-1.3184855233853006</x:v>
      </x:c>
      <x:c r="E45" s="86" t="n">
        <x:f>'INVESTMENT MAP'!H12</x:f>
        <x:v>6735.000000000001</x:v>
      </x:c>
      <x:c r="F45" t="str">
        <x:f>'INVESTMENT MAP'!L12</x:f>
        <x:v>STOP</x:v>
      </x:c>
      <x:c r="G45" s="86" t="n">
        <x:f>'INVESTMENT MAP'!J12</x:f>
        <x:v>-8880</x:v>
      </x:c>
      <x:c r="H45" t="str">
        <x:f>'INVESTMENT MAP'!M12</x:f>
        <x:v>Consider exit</x:v>
      </x:c>
      <x:c r="K45" s="84" t="str">
        <x:f>IF($F45="INVEST",$C45,"")</x:f>
      </x:c>
      <x:c r="L45" s="84" t="str">
        <x:f>IF($F45="INVEST",$D45,"")</x:f>
      </x:c>
      <x:c r="M45" s="84" t="str">
        <x:f>IF($F45="CURE",$C45,"")</x:f>
      </x:c>
      <x:c r="N45" s="84" t="str">
        <x:f>IF($F45="CURE",$D45,"")</x:f>
      </x:c>
      <x:c r="O45" s="84" t="n">
        <x:f>IF($F45="STOP",$C45,"")</x:f>
        <x:v>-0.09999999999999998</x:v>
      </x:c>
      <x:c r="P45" s="84" t="n">
        <x:f>IF($F45="STOP",$D45,"")</x:f>
        <x:v>-1.3184855233853006</x:v>
      </x:c>
      <x:c r="Q45" s="84" t="str">
        <x:f>IF($F45="INVESTIGATE",$C45,"")</x:f>
      </x:c>
      <x:c r="R45" s="84" t="str">
        <x:f>IF($F45="INVESTIGATE",$D45,"")</x:f>
      </x:c>
    </x:row>
    <x:row r="46" ht="21" customHeight="1">
      <x:c r="A46" s="83" t="str">
        <x:f>'INVESTMENT MAP'!A13</x:f>
        <x:v>PROMO-04</x:v>
      </x:c>
      <x:c r="B46" s="83" t="str">
        <x:f>'INVESTMENT MAP'!B13</x:f>
        <x:v>Retailer D</x:v>
      </x:c>
      <x:c r="C46" s="85" t="n">
        <x:f>'INVESTMENT MAP'!I13</x:f>
        <x:v>0.30000000000000004</x:v>
      </x:c>
      <x:c r="D46" s="85" t="n">
        <x:f>'INVESTMENT MAP'!K13</x:f>
        <x:v>0.14339372514361487</x:v>
      </x:c>
      <x:c r="E46" s="87" t="n">
        <x:f>'INVESTMENT MAP'!H13</x:f>
        <x:v>3620.8</x:v>
      </x:c>
      <x:c r="F46" s="83" t="str">
        <x:f>'INVESTMENT MAP'!L13</x:f>
        <x:v>INVEST</x:v>
      </x:c>
      <x:c r="G46" s="87" t="n">
        <x:f>'INVESTMENT MAP'!J13</x:f>
        <x:v>519.2000000000007</x:v>
      </x:c>
      <x:c r="H46" s="83" t="str">
        <x:f>'INVESTMENT MAP'!M13</x:f>
        <x:v>Consider scale</x:v>
      </x:c>
      <x:c r="K46" s="84" t="n">
        <x:f>IF($F46="INVEST",$C46,"")</x:f>
        <x:v>0.30000000000000004</x:v>
      </x:c>
      <x:c r="L46" s="84" t="n">
        <x:f>IF($F46="INVEST",$D46,"")</x:f>
        <x:v>0.14339372514361487</x:v>
      </x:c>
      <x:c r="M46" s="84" t="str">
        <x:f>IF($F46="CURE",$C46,"")</x:f>
      </x:c>
      <x:c r="N46" s="84" t="str">
        <x:f>IF($F46="CURE",$D46,"")</x:f>
      </x:c>
      <x:c r="O46" s="84" t="str">
        <x:f>IF($F46="STOP",$C46,"")</x:f>
      </x:c>
      <x:c r="P46" s="84" t="str">
        <x:f>IF($F46="STOP",$D46,"")</x:f>
      </x:c>
      <x:c r="Q46" s="84" t="str">
        <x:f>IF($F46="INVESTIGATE",$C46,"")</x:f>
      </x:c>
      <x:c r="R46" s="84" t="str">
        <x:f>IF($F46="INVESTIGATE",$D46,"")</x:f>
      </x:c>
    </x:row>
    <x:row r="47" ht="21" customHeight="1">
      <x:c r="A47" t="str">
        <x:f>'INVESTMENT MAP'!A14</x:f>
        <x:v>PROMO-05</x:v>
      </x:c>
      <x:c r="B47" t="str">
        <x:f>'INVESTMENT MAP'!B14</x:f>
        <x:v>Retailer E</x:v>
      </x:c>
      <x:c r="C47" s="84" t="n">
        <x:f>'INVESTMENT MAP'!I14</x:f>
        <x:v>0.3799999999999999</x:v>
      </x:c>
      <x:c r="D47" s="84" t="n">
        <x:f>'INVESTMENT MAP'!K14</x:f>
        <x:v>-0.055900621118012424</x:v>
      </x:c>
      <x:c r="E47" s="86" t="n">
        <x:f>'INVESTMENT MAP'!H14</x:f>
        <x:v>6037.5</x:v>
      </x:c>
      <x:c r="F47" t="str">
        <x:f>'INVESTMENT MAP'!L14</x:f>
        <x:v>CURE</x:v>
      </x:c>
      <x:c r="G47" s="86" t="n">
        <x:f>'INVESTMENT MAP'!J14</x:f>
        <x:v>-337.5</x:v>
      </x:c>
      <x:c r="H47" t="str">
        <x:f>'INVESTMENT MAP'!M14</x:f>
        <x:v>Redesign economics</x:v>
      </x:c>
      <x:c r="K47" s="84" t="str">
        <x:f>IF($F47="INVEST",$C47,"")</x:f>
      </x:c>
      <x:c r="L47" s="84" t="str">
        <x:f>IF($F47="INVEST",$D47,"")</x:f>
      </x:c>
      <x:c r="M47" s="84" t="n">
        <x:f>IF($F47="CURE",$C47,"")</x:f>
        <x:v>0.3799999999999999</x:v>
      </x:c>
      <x:c r="N47" s="84" t="n">
        <x:f>IF($F47="CURE",$D47,"")</x:f>
        <x:v>-0.055900621118012424</x:v>
      </x:c>
      <x:c r="O47" s="84" t="str">
        <x:f>IF($F47="STOP",$C47,"")</x:f>
      </x:c>
      <x:c r="P47" s="84" t="str">
        <x:f>IF($F47="STOP",$D47,"")</x:f>
      </x:c>
      <x:c r="Q47" s="84" t="str">
        <x:f>IF($F47="INVESTIGATE",$C47,"")</x:f>
      </x:c>
      <x:c r="R47" s="84" t="str">
        <x:f>IF($F47="INVESTIGATE",$D47,"")</x:f>
      </x:c>
    </x:row>
    <x:row r="48" ht="21" customHeight="1">
      <x:c r="A48" s="83" t="str">
        <x:f>'INVESTMENT MAP'!A15</x:f>
        <x:v>PROMO-06</x:v>
      </x:c>
      <x:c r="B48" s="83" t="str">
        <x:f>'INVESTMENT MAP'!B15</x:f>
        <x:v>E-commerce</x:v>
      </x:c>
      <x:c r="C48" s="85" t="n">
        <x:f>'INVESTMENT MAP'!I15</x:f>
        <x:v>0.44999999999999996</x:v>
      </x:c>
      <x:c r="D48" s="85" t="n">
        <x:f>'INVESTMENT MAP'!K15</x:f>
        <x:v>-0.035366293756766504</x:v>
      </x:c>
      <x:c r="E48" s="87" t="n">
        <x:f>'INVESTMENT MAP'!H15</x:f>
        <x:v>6927.500000000001</x:v>
      </x:c>
      <x:c r="F48" s="83" t="str">
        <x:f>'INVESTMENT MAP'!L15</x:f>
        <x:v>CURE</x:v>
      </x:c>
      <x:c r="G48" s="87" t="n">
        <x:f>'INVESTMENT MAP'!J15</x:f>
        <x:v>-245</x:v>
      </x:c>
      <x:c r="H48" s="83" t="str">
        <x:f>'INVESTMENT MAP'!M15</x:f>
        <x:v>Redesign economics</x:v>
      </x:c>
      <x:c r="K48" s="84" t="str">
        <x:f>IF($F48="INVEST",$C48,"")</x:f>
      </x:c>
      <x:c r="L48" s="84" t="str">
        <x:f>IF($F48="INVEST",$D48,"")</x:f>
      </x:c>
      <x:c r="M48" s="84" t="n">
        <x:f>IF($F48="CURE",$C48,"")</x:f>
        <x:v>0.44999999999999996</x:v>
      </x:c>
      <x:c r="N48" s="84" t="n">
        <x:f>IF($F48="CURE",$D48,"")</x:f>
        <x:v>-0.035366293756766504</x:v>
      </x:c>
      <x:c r="O48" s="84" t="str">
        <x:f>IF($F48="STOP",$C48,"")</x:f>
      </x:c>
      <x:c r="P48" s="84" t="str">
        <x:f>IF($F48="STOP",$D48,"")</x:f>
      </x:c>
      <x:c r="Q48" s="84" t="str">
        <x:f>IF($F48="INVESTIGATE",$C48,"")</x:f>
      </x:c>
      <x:c r="R48" s="84" t="str">
        <x:f>IF($F48="INVESTIGATE",$D48,"")</x:f>
      </x:c>
    </x:row>
    <x:row r="49" ht="21" customHeight="1">
      <x:c r="A49" t="str">
        <x:f>'INVESTMENT MAP'!A16</x:f>
        <x:v>PROMO-07</x:v>
      </x:c>
      <x:c r="B49" t="str">
        <x:f>'INVESTMENT MAP'!B16</x:f>
        <x:v>Retailer A</x:v>
      </x:c>
      <x:c r="C49" s="84" t="n">
        <x:f>'INVESTMENT MAP'!I16</x:f>
        <x:v>0.55</x:v>
      </x:c>
      <x:c r="D49" s="84" t="n">
        <x:f>'INVESTMENT MAP'!K16</x:f>
        <x:v>1.3981042654028435</x:v>
      </x:c>
      <x:c r="E49" s="86" t="n">
        <x:f>'INVESTMENT MAP'!H16</x:f>
        <x:v>2532</x:v>
      </x:c>
      <x:c r="F49" t="str">
        <x:f>'INVESTMENT MAP'!L16</x:f>
        <x:v>INVEST</x:v>
      </x:c>
      <x:c r="G49" s="86" t="n">
        <x:f>'INVESTMENT MAP'!J16</x:f>
        <x:v>3540</x:v>
      </x:c>
      <x:c r="H49" t="str">
        <x:f>'INVESTMENT MAP'!M16</x:f>
        <x:v>Consider scale</x:v>
      </x:c>
      <x:c r="K49" s="84" t="n">
        <x:f>IF($F49="INVEST",$C49,"")</x:f>
        <x:v>0.55</x:v>
      </x:c>
      <x:c r="L49" s="84" t="n">
        <x:f>IF($F49="INVEST",$D49,"")</x:f>
        <x:v>1.3981042654028435</x:v>
      </x:c>
      <x:c r="M49" s="84" t="str">
        <x:f>IF($F49="CURE",$C49,"")</x:f>
      </x:c>
      <x:c r="N49" s="84" t="str">
        <x:f>IF($F49="CURE",$D49,"")</x:f>
      </x:c>
      <x:c r="O49" s="84" t="str">
        <x:f>IF($F49="STOP",$C49,"")</x:f>
      </x:c>
      <x:c r="P49" s="84" t="str">
        <x:f>IF($F49="STOP",$D49,"")</x:f>
      </x:c>
      <x:c r="Q49" s="84" t="str">
        <x:f>IF($F49="INVESTIGATE",$C49,"")</x:f>
      </x:c>
      <x:c r="R49" s="84" t="str">
        <x:f>IF($F49="INVESTIGATE",$D49,"")</x:f>
      </x:c>
    </x:row>
    <x:row r="50" ht="21" customHeight="1">
      <x:c r="A50" s="83" t="str">
        <x:f>'INVESTMENT MAP'!A17</x:f>
        <x:v>PROMO-08</x:v>
      </x:c>
      <x:c r="B50" s="83" t="str">
        <x:f>'INVESTMENT MAP'!B17</x:f>
        <x:v>Retailer B</x:v>
      </x:c>
      <x:c r="C50" s="85" t="n">
        <x:f>'INVESTMENT MAP'!I17</x:f>
        <x:v>0.6499999999999999</x:v>
      </x:c>
      <x:c r="D50" s="85" t="n">
        <x:f>'INVESTMENT MAP'!K17</x:f>
        <x:v>-0.012229539040451617</x:v>
      </x:c>
      <x:c r="E50" s="87" t="n">
        <x:f>'INVESTMENT MAP'!H17</x:f>
        <x:v>5527.6</x:v>
      </x:c>
      <x:c r="F50" s="83" t="str">
        <x:f>'INVESTMENT MAP'!L17</x:f>
        <x:v>CURE</x:v>
      </x:c>
      <x:c r="G50" s="87" t="n">
        <x:f>'INVESTMENT MAP'!J17</x:f>
        <x:v>-67.60000000000036</x:v>
      </x:c>
      <x:c r="H50" s="83" t="str">
        <x:f>'INVESTMENT MAP'!M17</x:f>
        <x:v>Redesign economics</x:v>
      </x:c>
      <x:c r="K50" s="84" t="str">
        <x:f>IF($F50="INVEST",$C50,"")</x:f>
      </x:c>
      <x:c r="L50" s="84" t="str">
        <x:f>IF($F50="INVEST",$D50,"")</x:f>
      </x:c>
      <x:c r="M50" s="84" t="n">
        <x:f>IF($F50="CURE",$C50,"")</x:f>
        <x:v>0.6499999999999999</x:v>
      </x:c>
      <x:c r="N50" s="84" t="n">
        <x:f>IF($F50="CURE",$D50,"")</x:f>
        <x:v>-0.012229539040451617</x:v>
      </x:c>
      <x:c r="O50" s="84" t="str">
        <x:f>IF($F50="STOP",$C50,"")</x:f>
      </x:c>
      <x:c r="P50" s="84" t="str">
        <x:f>IF($F50="STOP",$D50,"")</x:f>
      </x:c>
      <x:c r="Q50" s="84" t="str">
        <x:f>IF($F50="INVESTIGATE",$C50,"")</x:f>
      </x:c>
      <x:c r="R50" s="84" t="str">
        <x:f>IF($F50="INVESTIGATE",$D50,"")</x:f>
      </x:c>
    </x:row>
    <x:row r="51" ht="21" customHeight="1">
      <x:c r="A51" t="str">
        <x:f>'INVESTMENT MAP'!A18</x:f>
        <x:v>PROMO-09</x:v>
      </x:c>
      <x:c r="B51" t="str">
        <x:f>'INVESTMENT MAP'!B18</x:f>
        <x:v>Retailer C</x:v>
      </x:c>
      <x:c r="C51" s="84" t="n">
        <x:f>'INVESTMENT MAP'!I18</x:f>
        <x:v>0.8500000000000001</x:v>
      </x:c>
      <x:c r="D51" s="84" t="n">
        <x:f>'INVESTMENT MAP'!K18</x:f>
        <x:v>0.37837837837837834</x:v>
      </x:c>
      <x:c r="E51" s="86" t="n">
        <x:f>'INVESTMENT MAP'!H18</x:f>
        <x:v>4070.0000000000005</x:v>
      </x:c>
      <x:c r="F51" t="str">
        <x:f>'INVESTMENT MAP'!L18</x:f>
        <x:v>INVEST</x:v>
      </x:c>
      <x:c r="G51" s="86" t="n">
        <x:f>'INVESTMENT MAP'!J18</x:f>
        <x:v>1540</x:v>
      </x:c>
      <x:c r="H51" t="str">
        <x:f>'INVESTMENT MAP'!M18</x:f>
        <x:v>Consider scale</x:v>
      </x:c>
      <x:c r="K51" s="84" t="n">
        <x:f>IF($F51="INVEST",$C51,"")</x:f>
        <x:v>0.8500000000000001</x:v>
      </x:c>
      <x:c r="L51" s="84" t="n">
        <x:f>IF($F51="INVEST",$D51,"")</x:f>
        <x:v>0.37837837837837834</x:v>
      </x:c>
      <x:c r="M51" s="84" t="str">
        <x:f>IF($F51="CURE",$C51,"")</x:f>
      </x:c>
      <x:c r="N51" s="84" t="str">
        <x:f>IF($F51="CURE",$D51,"")</x:f>
      </x:c>
      <x:c r="O51" s="84" t="str">
        <x:f>IF($F51="STOP",$C51,"")</x:f>
      </x:c>
      <x:c r="P51" s="84" t="str">
        <x:f>IF($F51="STOP",$D51,"")</x:f>
      </x:c>
      <x:c r="Q51" s="84" t="str">
        <x:f>IF($F51="INVESTIGATE",$C51,"")</x:f>
      </x:c>
      <x:c r="R51" s="84" t="str">
        <x:f>IF($F51="INVESTIGATE",$D51,"")</x:f>
      </x:c>
    </x:row>
    <x:row r="52" ht="21" customHeight="1">
      <x:c r="A52" s="83" t="str">
        <x:f>'INVESTMENT MAP'!A19</x:f>
        <x:v>PROMO-10</x:v>
      </x:c>
      <x:c r="B52" s="83" t="str">
        <x:f>'INVESTMENT MAP'!B19</x:f>
        <x:v>Retailer D</x:v>
      </x:c>
      <x:c r="C52" s="85" t="n">
        <x:f>'INVESTMENT MAP'!I19</x:f>
        <x:v>0.08000000000000007</x:v>
      </x:c>
      <x:c r="D52" s="85" t="n">
        <x:f>'INVESTMENT MAP'!K19</x:f>
        <x:v>-0.31133038448451855</x:v>
      </x:c>
      <x:c r="E52" s="87" t="n">
        <x:f>'INVESTMENT MAP'!H19</x:f>
        <x:v>1175.6</x:v>
      </x:c>
      <x:c r="F52" s="83" t="str">
        <x:f>'INVESTMENT MAP'!L19</x:f>
        <x:v>CURE</x:v>
      </x:c>
      <x:c r="G52" s="87" t="n">
        <x:f>'INVESTMENT MAP'!J19</x:f>
        <x:v>-366</x:v>
      </x:c>
      <x:c r="H52" s="83" t="str">
        <x:f>'INVESTMENT MAP'!M19</x:f>
        <x:v>Redesign economics</x:v>
      </x:c>
      <x:c r="K52" s="84" t="str">
        <x:f>IF($F52="INVEST",$C52,"")</x:f>
      </x:c>
      <x:c r="L52" s="84" t="str">
        <x:f>IF($F52="INVEST",$D52,"")</x:f>
      </x:c>
      <x:c r="M52" s="84" t="n">
        <x:f>IF($F52="CURE",$C52,"")</x:f>
        <x:v>0.08000000000000007</x:v>
      </x:c>
      <x:c r="N52" s="84" t="n">
        <x:f>IF($F52="CURE",$D52,"")</x:f>
        <x:v>-0.31133038448451855</x:v>
      </x:c>
      <x:c r="O52" s="84" t="str">
        <x:f>IF($F52="STOP",$C52,"")</x:f>
      </x:c>
      <x:c r="P52" s="84" t="str">
        <x:f>IF($F52="STOP",$D52,"")</x:f>
      </x:c>
      <x:c r="Q52" s="84" t="str">
        <x:f>IF($F52="INVESTIGATE",$C52,"")</x:f>
      </x:c>
      <x:c r="R52" s="84" t="str">
        <x:f>IF($F52="INVESTIGATE",$D52,"")</x:f>
      </x:c>
    </x:row>
    <x:row r="53" ht="21" customHeight="1">
      <x:c r="A53" t="str">
        <x:f>'INVESTMENT MAP'!A20</x:f>
        <x:v>PROMO-11</x:v>
      </x:c>
      <x:c r="B53" t="str">
        <x:f>'INVESTMENT MAP'!B20</x:f>
        <x:v>Retailer E</x:v>
      </x:c>
      <x:c r="C53" s="84" t="n">
        <x:f>'INVESTMENT MAP'!I20</x:f>
        <x:v>-0.040000000000000036</x:v>
      </x:c>
      <x:c r="D53" s="84" t="n">
        <x:f>'INVESTMENT MAP'!K20</x:f>
        <x:v>-1.1350762527233116</x:v>
      </x:c>
      <x:c r="E53" s="86" t="n">
        <x:f>'INVESTMENT MAP'!H20</x:f>
        <x:v>5508</x:v>
      </x:c>
      <x:c r="F53" t="str">
        <x:f>'INVESTMENT MAP'!L20</x:f>
        <x:v>STOP</x:v>
      </x:c>
      <x:c r="G53" s="86" t="n">
        <x:f>'INVESTMENT MAP'!J20</x:f>
        <x:v>-6252</x:v>
      </x:c>
      <x:c r="H53" t="str">
        <x:f>'INVESTMENT MAP'!M20</x:f>
        <x:v>Consider exit</x:v>
      </x:c>
      <x:c r="K53" s="84" t="str">
        <x:f>IF($F53="INVEST",$C53,"")</x:f>
      </x:c>
      <x:c r="L53" s="84" t="str">
        <x:f>IF($F53="INVEST",$D53,"")</x:f>
      </x:c>
      <x:c r="M53" s="84" t="str">
        <x:f>IF($F53="CURE",$C53,"")</x:f>
      </x:c>
      <x:c r="N53" s="84" t="str">
        <x:f>IF($F53="CURE",$D53,"")</x:f>
      </x:c>
      <x:c r="O53" s="84" t="n">
        <x:f>IF($F53="STOP",$C53,"")</x:f>
        <x:v>-0.040000000000000036</x:v>
      </x:c>
      <x:c r="P53" s="84" t="n">
        <x:f>IF($F53="STOP",$D53,"")</x:f>
        <x:v>-1.1350762527233116</x:v>
      </x:c>
      <x:c r="Q53" s="84" t="str">
        <x:f>IF($F53="INVESTIGATE",$C53,"")</x:f>
      </x:c>
      <x:c r="R53" s="84" t="str">
        <x:f>IF($F53="INVESTIGATE",$D53,"")</x:f>
      </x:c>
    </x:row>
    <x:row r="54" ht="21" customHeight="1">
      <x:c r="A54" s="83" t="str">
        <x:f>'INVESTMENT MAP'!A21</x:f>
        <x:v>PROMO-12</x:v>
      </x:c>
      <x:c r="B54" s="83" t="str">
        <x:f>'INVESTMENT MAP'!B21</x:f>
        <x:v>E-commerce</x:v>
      </x:c>
      <x:c r="C54" s="85" t="n">
        <x:f>'INVESTMENT MAP'!I21</x:f>
        <x:v>0.21999999999999997</x:v>
      </x:c>
      <x:c r="D54" s="85" t="n">
        <x:f>'INVESTMENT MAP'!K21</x:f>
        <x:v>-0.5530250565668265</x:v>
      </x:c>
      <x:c r="E54" s="87" t="n">
        <x:f>'INVESTMENT MAP'!H21</x:f>
        <x:v>13400.080000000002</x:v>
      </x:c>
      <x:c r="F54" s="83" t="str">
        <x:f>'INVESTMENT MAP'!L21</x:f>
        <x:v>CURE</x:v>
      </x:c>
      <x:c r="G54" s="87" t="n">
        <x:f>'INVESTMENT MAP'!J21</x:f>
        <x:v>-7410.580000000002</x:v>
      </x:c>
      <x:c r="H54" s="83" t="str">
        <x:f>'INVESTMENT MAP'!M21</x:f>
        <x:v>Redesign economics</x:v>
      </x:c>
      <x:c r="K54" s="84" t="str">
        <x:f>IF($F54="INVEST",$C54,"")</x:f>
      </x:c>
      <x:c r="L54" s="84" t="str">
        <x:f>IF($F54="INVEST",$D54,"")</x:f>
      </x:c>
      <x:c r="M54" s="84" t="n">
        <x:f>IF($F54="CURE",$C54,"")</x:f>
        <x:v>0.21999999999999997</x:v>
      </x:c>
      <x:c r="N54" s="84" t="n">
        <x:f>IF($F54="CURE",$D54,"")</x:f>
        <x:v>-0.5530250565668265</x:v>
      </x:c>
      <x:c r="O54" s="84" t="str">
        <x:f>IF($F54="STOP",$C54,"")</x:f>
      </x:c>
      <x:c r="P54" s="84" t="str">
        <x:f>IF($F54="STOP",$D54,"")</x:f>
      </x:c>
      <x:c r="Q54" s="84" t="str">
        <x:f>IF($F54="INVESTIGATE",$C54,"")</x:f>
      </x:c>
      <x:c r="R54" s="84" t="str">
        <x:f>IF($F54="INVESTIGATE",$D54,"")</x:f>
      </x:c>
    </x:row>
    <x:row r="55" ht="21" customHeight="1">
      <x:c r="A55" t="str">
        <x:f>'INVESTMENT MAP'!A22</x:f>
        <x:v>PROMO-13</x:v>
      </x:c>
      <x:c r="B55" t="str">
        <x:f>'INVESTMENT MAP'!B22</x:f>
        <x:v>Retailer A</x:v>
      </x:c>
      <x:c r="C55" s="84" t="n">
        <x:f>'INVESTMENT MAP'!I22</x:f>
        <x:v>0.30000000000000004</x:v>
      </x:c>
      <x:c r="D55" s="84" t="n">
        <x:f>'INVESTMENT MAP'!K22</x:f>
        <x:v>0.7692307692307693</x:v>
      </x:c>
      <x:c r="E55" s="86" t="n">
        <x:f>'INVESTMENT MAP'!H22</x:f>
        <x:v>1794</x:v>
      </x:c>
      <x:c r="F55" t="str">
        <x:f>'INVESTMENT MAP'!L22</x:f>
        <x:v>INVEST</x:v>
      </x:c>
      <x:c r="G55" s="86" t="n">
        <x:f>'INVESTMENT MAP'!J22</x:f>
        <x:v>1380</x:v>
      </x:c>
      <x:c r="H55" t="str">
        <x:f>'INVESTMENT MAP'!M22</x:f>
        <x:v>Consider scale</x:v>
      </x:c>
      <x:c r="K55" s="84" t="n">
        <x:f>IF($F55="INVEST",$C55,"")</x:f>
        <x:v>0.30000000000000004</x:v>
      </x:c>
      <x:c r="L55" s="84" t="n">
        <x:f>IF($F55="INVEST",$D55,"")</x:f>
        <x:v>0.7692307692307693</x:v>
      </x:c>
      <x:c r="M55" s="84" t="str">
        <x:f>IF($F55="CURE",$C55,"")</x:f>
      </x:c>
      <x:c r="N55" s="84" t="str">
        <x:f>IF($F55="CURE",$D55,"")</x:f>
      </x:c>
      <x:c r="O55" s="84" t="str">
        <x:f>IF($F55="STOP",$C55,"")</x:f>
      </x:c>
      <x:c r="P55" s="84" t="str">
        <x:f>IF($F55="STOP",$D55,"")</x:f>
      </x:c>
      <x:c r="Q55" s="84" t="str">
        <x:f>IF($F55="INVESTIGATE",$C55,"")</x:f>
      </x:c>
      <x:c r="R55" s="84" t="str">
        <x:f>IF($F55="INVESTIGATE",$D55,"")</x:f>
      </x:c>
    </x:row>
    <x:row r="56" ht="21" customHeight="1">
      <x:c r="A56" s="83" t="str">
        <x:f>'INVESTMENT MAP'!A23</x:f>
        <x:v>PROMO-14</x:v>
      </x:c>
      <x:c r="B56" s="83" t="str">
        <x:f>'INVESTMENT MAP'!B23</x:f>
        <x:v>Retailer B</x:v>
      </x:c>
      <x:c r="C56" s="85" t="n">
        <x:f>'INVESTMENT MAP'!I23</x:f>
        <x:v>0.3799999999999999</x:v>
      </x:c>
      <x:c r="D56" s="85" t="n">
        <x:f>'INVESTMENT MAP'!K23</x:f>
        <x:v>-0.03015760484266783</x:v>
      </x:c>
      <x:c r="E56" s="87" t="n">
        <x:f>'INVESTMENT MAP'!H23</x:f>
        <x:v>9168.5</x:v>
      </x:c>
      <x:c r="F56" s="83" t="str">
        <x:f>'INVESTMENT MAP'!L23</x:f>
        <x:v>CURE</x:v>
      </x:c>
      <x:c r="G56" s="87" t="n">
        <x:f>'INVESTMENT MAP'!J23</x:f>
        <x:v>-276.5</x:v>
      </x:c>
      <x:c r="H56" s="83" t="str">
        <x:f>'INVESTMENT MAP'!M23</x:f>
        <x:v>Redesign economics</x:v>
      </x:c>
      <x:c r="K56" s="84" t="str">
        <x:f>IF($F56="INVEST",$C56,"")</x:f>
      </x:c>
      <x:c r="L56" s="84" t="str">
        <x:f>IF($F56="INVEST",$D56,"")</x:f>
      </x:c>
      <x:c r="M56" s="84" t="n">
        <x:f>IF($F56="CURE",$C56,"")</x:f>
        <x:v>0.3799999999999999</x:v>
      </x:c>
      <x:c r="N56" s="84" t="n">
        <x:f>IF($F56="CURE",$D56,"")</x:f>
        <x:v>-0.03015760484266783</x:v>
      </x:c>
      <x:c r="O56" s="84" t="str">
        <x:f>IF($F56="STOP",$C56,"")</x:f>
      </x:c>
      <x:c r="P56" s="84" t="str">
        <x:f>IF($F56="STOP",$D56,"")</x:f>
      </x:c>
      <x:c r="Q56" s="84" t="str">
        <x:f>IF($F56="INVESTIGATE",$C56,"")</x:f>
      </x:c>
      <x:c r="R56" s="84" t="str">
        <x:f>IF($F56="INVESTIGATE",$D56,"")</x:f>
      </x:c>
    </x:row>
    <x:row r="57" ht="21" customHeight="1">
      <x:c r="A57" t="str">
        <x:f>'INVESTMENT MAP'!A24</x:f>
        <x:v>PROMO-15</x:v>
      </x:c>
      <x:c r="B57" t="str">
        <x:f>'INVESTMENT MAP'!B24</x:f>
        <x:v>Retailer C</x:v>
      </x:c>
      <x:c r="C57" s="84" t="n">
        <x:f>'INVESTMENT MAP'!I24</x:f>
        <x:v>0.44999999999999996</x:v>
      </x:c>
      <x:c r="D57" s="84" t="n">
        <x:f>'INVESTMENT MAP'!K24</x:f>
        <x:v>-0.0942053541172484</x:v>
      </x:c>
      <x:c r="E57" s="86" t="n">
        <x:f>'INVESTMENT MAP'!H24</x:f>
        <x:v>11066.25</x:v>
      </x:c>
      <x:c r="F57" t="str">
        <x:f>'INVESTMENT MAP'!L24</x:f>
        <x:v>CURE</x:v>
      </x:c>
      <x:c r="G57" s="86" t="n">
        <x:f>'INVESTMENT MAP'!J24</x:f>
        <x:v>-1042.5</x:v>
      </x:c>
      <x:c r="H57" t="str">
        <x:f>'INVESTMENT MAP'!M24</x:f>
        <x:v>Redesign economics</x:v>
      </x:c>
      <x:c r="K57" s="84" t="str">
        <x:f>IF($F57="INVEST",$C57,"")</x:f>
      </x:c>
      <x:c r="L57" s="84" t="str">
        <x:f>IF($F57="INVEST",$D57,"")</x:f>
      </x:c>
      <x:c r="M57" s="84" t="n">
        <x:f>IF($F57="CURE",$C57,"")</x:f>
        <x:v>0.44999999999999996</x:v>
      </x:c>
      <x:c r="N57" s="84" t="n">
        <x:f>IF($F57="CURE",$D57,"")</x:f>
        <x:v>-0.0942053541172484</x:v>
      </x:c>
      <x:c r="O57" s="84" t="str">
        <x:f>IF($F57="STOP",$C57,"")</x:f>
      </x:c>
      <x:c r="P57" s="84" t="str">
        <x:f>IF($F57="STOP",$D57,"")</x:f>
      </x:c>
      <x:c r="Q57" s="84" t="str">
        <x:f>IF($F57="INVESTIGATE",$C57,"")</x:f>
      </x:c>
      <x:c r="R57" s="84" t="str">
        <x:f>IF($F57="INVESTIGATE",$D57,"")</x:f>
      </x:c>
    </x:row>
    <x:row r="58" ht="21" customHeight="1">
      <x:c r="A58" s="83" t="str">
        <x:f>'INVESTMENT MAP'!A25</x:f>
        <x:v>PROMO-16</x:v>
      </x:c>
      <x:c r="B58" s="83" t="str">
        <x:f>'INVESTMENT MAP'!B25</x:f>
        <x:v>Retailer D</x:v>
      </x:c>
      <x:c r="C58" s="85" t="n">
        <x:f>'INVESTMENT MAP'!I25</x:f>
        <x:v>0.55</x:v>
      </x:c>
      <x:c r="D58" s="85" t="n">
        <x:f>'INVESTMENT MAP'!K25</x:f>
        <x:v>0.8683996750609253</x:v>
      </x:c>
      <x:c r="E58" s="87" t="n">
        <x:f>'INVESTMENT MAP'!H25</x:f>
        <x:v>4333.120000000001</x:v>
      </x:c>
      <x:c r="F58" s="83" t="str">
        <x:f>'INVESTMENT MAP'!L25</x:f>
        <x:v>INVEST</x:v>
      </x:c>
      <x:c r="G58" s="87" t="n">
        <x:f>'INVESTMENT MAP'!J25</x:f>
        <x:v>3762.8799999999974</x:v>
      </x:c>
      <x:c r="H58" s="83" t="str">
        <x:f>'INVESTMENT MAP'!M25</x:f>
        <x:v>Consider scale</x:v>
      </x:c>
      <x:c r="K58" s="84" t="n">
        <x:f>IF($F58="INVEST",$C58,"")</x:f>
        <x:v>0.55</x:v>
      </x:c>
      <x:c r="L58" s="84" t="n">
        <x:f>IF($F58="INVEST",$D58,"")</x:f>
        <x:v>0.8683996750609253</x:v>
      </x:c>
      <x:c r="M58" s="84" t="str">
        <x:f>IF($F58="CURE",$C58,"")</x:f>
      </x:c>
      <x:c r="N58" s="84" t="str">
        <x:f>IF($F58="CURE",$D58,"")</x:f>
      </x:c>
      <x:c r="O58" s="84" t="str">
        <x:f>IF($F58="STOP",$C58,"")</x:f>
      </x:c>
      <x:c r="P58" s="84" t="str">
        <x:f>IF($F58="STOP",$D58,"")</x:f>
      </x:c>
      <x:c r="Q58" s="84" t="str">
        <x:f>IF($F58="INVESTIGATE",$C58,"")</x:f>
      </x:c>
      <x:c r="R58" s="84" t="str">
        <x:f>IF($F58="INVESTIGATE",$D58,"")</x:f>
      </x:c>
    </x:row>
    <x:row r="59" ht="21" customHeight="1">
      <x:c r="A59" t="str">
        <x:f>'INVESTMENT MAP'!A26</x:f>
        <x:v>PROMO-17</x:v>
      </x:c>
      <x:c r="B59" t="str">
        <x:f>'INVESTMENT MAP'!B26</x:f>
        <x:v>Retailer E</x:v>
      </x:c>
      <x:c r="C59" s="84" t="n">
        <x:f>'INVESTMENT MAP'!I26</x:f>
        <x:v>0.6499999999999999</x:v>
      </x:c>
      <x:c r="D59" s="84" t="n">
        <x:f>'INVESTMENT MAP'!K26</x:f>
        <x:v>0.35064935064935066</x:v>
      </x:c>
      <x:c r="E59" s="86" t="n">
        <x:f>'INVESTMENT MAP'!H26</x:f>
        <x:v>4331.25</x:v>
      </x:c>
      <x:c r="F59" t="str">
        <x:f>'INVESTMENT MAP'!L26</x:f>
        <x:v>INVEST</x:v>
      </x:c>
      <x:c r="G59" s="86" t="n">
        <x:f>'INVESTMENT MAP'!J26</x:f>
        <x:v>1518.75</x:v>
      </x:c>
      <x:c r="H59" t="str">
        <x:f>'INVESTMENT MAP'!M26</x:f>
        <x:v>Consider scale</x:v>
      </x:c>
      <x:c r="K59" s="84" t="n">
        <x:f>IF($F59="INVEST",$C59,"")</x:f>
        <x:v>0.6499999999999999</x:v>
      </x:c>
      <x:c r="L59" s="84" t="n">
        <x:f>IF($F59="INVEST",$D59,"")</x:f>
        <x:v>0.35064935064935066</x:v>
      </x:c>
      <x:c r="M59" s="84" t="str">
        <x:f>IF($F59="CURE",$C59,"")</x:f>
      </x:c>
      <x:c r="N59" s="84" t="str">
        <x:f>IF($F59="CURE",$D59,"")</x:f>
      </x:c>
      <x:c r="O59" s="84" t="str">
        <x:f>IF($F59="STOP",$C59,"")</x:f>
      </x:c>
      <x:c r="P59" s="84" t="str">
        <x:f>IF($F59="STOP",$D59,"")</x:f>
      </x:c>
      <x:c r="Q59" s="84" t="str">
        <x:f>IF($F59="INVESTIGATE",$C59,"")</x:f>
      </x:c>
      <x:c r="R59" s="84" t="str">
        <x:f>IF($F59="INVESTIGATE",$D59,"")</x:f>
      </x:c>
    </x:row>
    <x:row r="60" ht="21" customHeight="1">
      <x:c r="A60" s="83" t="str">
        <x:f>'INVESTMENT MAP'!A27</x:f>
        <x:v>PROMO-18</x:v>
      </x:c>
      <x:c r="B60" s="83" t="str">
        <x:f>'INVESTMENT MAP'!B27</x:f>
        <x:v>E-commerce</x:v>
      </x:c>
      <x:c r="C60" s="85" t="n">
        <x:f>'INVESTMENT MAP'!I27</x:f>
        <x:v>0.8500000000000001</x:v>
      </x:c>
      <x:c r="D60" s="85" t="n">
        <x:f>'INVESTMENT MAP'!K27</x:f>
        <x:v>0.4496124031007752</x:v>
      </x:c>
      <x:c r="E60" s="87" t="n">
        <x:f>'INVESTMENT MAP'!H27</x:f>
        <x:v>4837.5</x:v>
      </x:c>
      <x:c r="F60" s="83" t="str">
        <x:f>'INVESTMENT MAP'!L27</x:f>
        <x:v>INVEST</x:v>
      </x:c>
      <x:c r="G60" s="87" t="n">
        <x:f>'INVESTMENT MAP'!J27</x:f>
        <x:v>2175</x:v>
      </x:c>
      <x:c r="H60" s="83" t="str">
        <x:f>'INVESTMENT MAP'!M27</x:f>
        <x:v>Consider scale</x:v>
      </x:c>
      <x:c r="K60" s="84" t="n">
        <x:f>IF($F60="INVEST",$C60,"")</x:f>
        <x:v>0.8500000000000001</x:v>
      </x:c>
      <x:c r="L60" s="84" t="n">
        <x:f>IF($F60="INVEST",$D60,"")</x:f>
        <x:v>0.4496124031007752</x:v>
      </x:c>
      <x:c r="M60" s="84" t="str">
        <x:f>IF($F60="CURE",$C60,"")</x:f>
      </x:c>
      <x:c r="N60" s="84" t="str">
        <x:f>IF($F60="CURE",$D60,"")</x:f>
      </x:c>
      <x:c r="O60" s="84" t="str">
        <x:f>IF($F60="STOP",$C60,"")</x:f>
      </x:c>
      <x:c r="P60" s="84" t="str">
        <x:f>IF($F60="STOP",$D60,"")</x:f>
      </x:c>
      <x:c r="Q60" s="84" t="str">
        <x:f>IF($F60="INVESTIGATE",$C60,"")</x:f>
      </x:c>
      <x:c r="R60" s="84" t="str">
        <x:f>IF($F60="INVESTIGATE",$D60,"")</x:f>
      </x:c>
    </x:row>
    <x:row r="61" ht="21" customHeight="1">
      <x:c r="A61" t="str">
        <x:f>'INVESTMENT MAP'!A28</x:f>
        <x:v>PROMO-19</x:v>
      </x:c>
      <x:c r="B61" t="str">
        <x:f>'INVESTMENT MAP'!B28</x:f>
        <x:v>Retailer A</x:v>
      </x:c>
      <x:c r="C61" s="84" t="n">
        <x:f>'INVESTMENT MAP'!I28</x:f>
        <x:v>-0.18000000000000005</x:v>
      </x:c>
      <x:c r="D61" s="84" t="n">
        <x:f>'INVESTMENT MAP'!K28</x:f>
        <x:v>-2.1965317919075145</x:v>
      </x:c>
      <x:c r="E61" s="86" t="n">
        <x:f>'INVESTMENT MAP'!H28</x:f>
        <x:v>1038</x:v>
      </x:c>
      <x:c r="F61" t="str">
        <x:f>'INVESTMENT MAP'!L28</x:f>
        <x:v>STOP</x:v>
      </x:c>
      <x:c r="G61" s="86" t="n">
        <x:f>'INVESTMENT MAP'!J28</x:f>
        <x:v>-2280</x:v>
      </x:c>
      <x:c r="H61" t="str">
        <x:f>'INVESTMENT MAP'!M28</x:f>
        <x:v>Consider exit</x:v>
      </x:c>
      <x:c r="K61" s="84" t="str">
        <x:f>IF($F61="INVEST",$C61,"")</x:f>
      </x:c>
      <x:c r="L61" s="84" t="str">
        <x:f>IF($F61="INVEST",$D61,"")</x:f>
      </x:c>
      <x:c r="M61" s="84" t="str">
        <x:f>IF($F61="CURE",$C61,"")</x:f>
      </x:c>
      <x:c r="N61" s="84" t="str">
        <x:f>IF($F61="CURE",$D61,"")</x:f>
      </x:c>
      <x:c r="O61" s="84" t="n">
        <x:f>IF($F61="STOP",$C61,"")</x:f>
        <x:v>-0.18000000000000005</x:v>
      </x:c>
      <x:c r="P61" s="84" t="n">
        <x:f>IF($F61="STOP",$D61,"")</x:f>
        <x:v>-2.1965317919075145</x:v>
      </x:c>
      <x:c r="Q61" s="84" t="str">
        <x:f>IF($F61="INVESTIGATE",$C61,"")</x:f>
      </x:c>
      <x:c r="R61" s="84" t="str">
        <x:f>IF($F61="INVESTIGATE",$D61,"")</x:f>
      </x:c>
    </x:row>
    <x:row r="62" ht="21" customHeight="1">
      <x:c r="A62" s="83" t="str">
        <x:f>'INVESTMENT MAP'!A29</x:f>
        <x:v>PROMO-20</x:v>
      </x:c>
      <x:c r="B62" s="83" t="str">
        <x:f>'INVESTMENT MAP'!B29</x:f>
        <x:v>Retailer B</x:v>
      </x:c>
      <x:c r="C62" s="85" t="n">
        <x:f>'INVESTMENT MAP'!I29</x:f>
        <x:v>0.1499999999999999</x:v>
      </x:c>
      <x:c r="D62" s="85" t="n">
        <x:f>'INVESTMENT MAP'!K29</x:f>
        <x:v>-0.6762957634498165</x:v>
      </x:c>
      <x:c r="E62" s="87" t="n">
        <x:f>'INVESTMENT MAP'!H29</x:f>
        <x:v>5282.6</x:v>
      </x:c>
      <x:c r="F62" s="83" t="str">
        <x:f>'INVESTMENT MAP'!L29</x:f>
        <x:v>CURE</x:v>
      </x:c>
      <x:c r="G62" s="87" t="n">
        <x:f>'INVESTMENT MAP'!J29</x:f>
        <x:v>-3572.6000000000004</x:v>
      </x:c>
      <x:c r="H62" s="83" t="str">
        <x:f>'INVESTMENT MAP'!M29</x:f>
        <x:v>Redesign economics</x:v>
      </x:c>
      <x:c r="K62" s="84" t="str">
        <x:f>IF($F62="INVEST",$C62,"")</x:f>
      </x:c>
      <x:c r="L62" s="84" t="str">
        <x:f>IF($F62="INVEST",$D62,"")</x:f>
      </x:c>
      <x:c r="M62" s="84" t="n">
        <x:f>IF($F62="CURE",$C62,"")</x:f>
        <x:v>0.1499999999999999</x:v>
      </x:c>
      <x:c r="N62" s="84" t="n">
        <x:f>IF($F62="CURE",$D62,"")</x:f>
        <x:v>-0.6762957634498165</x:v>
      </x:c>
      <x:c r="O62" s="84" t="str">
        <x:f>IF($F62="STOP",$C62,"")</x:f>
      </x:c>
      <x:c r="P62" s="84" t="str">
        <x:f>IF($F62="STOP",$D62,"")</x:f>
      </x:c>
      <x:c r="Q62" s="84" t="str">
        <x:f>IF($F62="INVESTIGATE",$C62,"")</x:f>
      </x:c>
      <x:c r="R62" s="84" t="str">
        <x:f>IF($F62="INVESTIGATE",$D62,"")</x:f>
      </x:c>
    </x:row>
    <x:row r="63" ht="21" customHeight="1">
      <x:c r="A63" t="str">
        <x:f>'INVESTMENT MAP'!A30</x:f>
        <x:v>PROMO-21</x:v>
      </x:c>
      <x:c r="B63" t="str">
        <x:f>'INVESTMENT MAP'!B30</x:f>
        <x:v>Retailer C</x:v>
      </x:c>
      <x:c r="C63" s="84" t="n">
        <x:f>'INVESTMENT MAP'!I30</x:f>
        <x:v>0.21999999999999997</x:v>
      </x:c>
      <x:c r="D63" s="84" t="n">
        <x:f>'INVESTMENT MAP'!K30</x:f>
        <x:v>-0.45901639344262296</x:v>
      </x:c>
      <x:c r="E63" s="86" t="n">
        <x:f>'INVESTMENT MAP'!H30</x:f>
        <x:v>5368</x:v>
      </x:c>
      <x:c r="F63" t="str">
        <x:f>'INVESTMENT MAP'!L30</x:f>
        <x:v>CURE</x:v>
      </x:c>
      <x:c r="G63" s="86" t="n">
        <x:f>'INVESTMENT MAP'!J30</x:f>
        <x:v>-2464</x:v>
      </x:c>
      <x:c r="H63" t="str">
        <x:f>'INVESTMENT MAP'!M30</x:f>
        <x:v>Redesign economics</x:v>
      </x:c>
      <x:c r="K63" s="84" t="str">
        <x:f>IF($F63="INVEST",$C63,"")</x:f>
      </x:c>
      <x:c r="L63" s="84" t="str">
        <x:f>IF($F63="INVEST",$D63,"")</x:f>
      </x:c>
      <x:c r="M63" s="84" t="n">
        <x:f>IF($F63="CURE",$C63,"")</x:f>
        <x:v>0.21999999999999997</x:v>
      </x:c>
      <x:c r="N63" s="84" t="n">
        <x:f>IF($F63="CURE",$D63,"")</x:f>
        <x:v>-0.45901639344262296</x:v>
      </x:c>
      <x:c r="O63" s="84" t="str">
        <x:f>IF($F63="STOP",$C63,"")</x:f>
      </x:c>
      <x:c r="P63" s="84" t="str">
        <x:f>IF($F63="STOP",$D63,"")</x:f>
      </x:c>
      <x:c r="Q63" s="84" t="str">
        <x:f>IF($F63="INVESTIGATE",$C63,"")</x:f>
      </x:c>
      <x:c r="R63" s="84" t="str">
        <x:f>IF($F63="INVESTIGATE",$D63,"")</x:f>
      </x:c>
    </x:row>
    <x:row r="64" ht="21" customHeight="1">
      <x:c r="A64" s="83" t="str">
        <x:f>'INVESTMENT MAP'!A31</x:f>
        <x:v>PROMO-22</x:v>
      </x:c>
      <x:c r="B64" s="83" t="str">
        <x:f>'INVESTMENT MAP'!B31</x:f>
        <x:v>Retailer D</x:v>
      </x:c>
      <x:c r="C64" s="85" t="n">
        <x:f>'INVESTMENT MAP'!I31</x:f>
        <x:v>0.30000000000000004</x:v>
      </x:c>
      <x:c r="D64" s="85" t="n">
        <x:f>'INVESTMENT MAP'!K31</x:f>
        <x:v>1.1068702290076335</x:v>
      </x:c>
      <x:c r="E64" s="87" t="n">
        <x:f>'INVESTMENT MAP'!H31</x:f>
        <x:v>1310</x:v>
      </x:c>
      <x:c r="F64" s="83" t="str">
        <x:f>'INVESTMENT MAP'!L31</x:f>
        <x:v>INVEST</x:v>
      </x:c>
      <x:c r="G64" s="87" t="n">
        <x:f>'INVESTMENT MAP'!J31</x:f>
        <x:v>1450</x:v>
      </x:c>
      <x:c r="H64" s="83" t="str">
        <x:f>'INVESTMENT MAP'!M31</x:f>
        <x:v>Consider scale</x:v>
      </x:c>
      <x:c r="K64" s="84" t="n">
        <x:f>IF($F64="INVEST",$C64,"")</x:f>
        <x:v>0.30000000000000004</x:v>
      </x:c>
      <x:c r="L64" s="84" t="n">
        <x:f>IF($F64="INVEST",$D64,"")</x:f>
        <x:v>1.1068702290076335</x:v>
      </x:c>
      <x:c r="M64" s="84" t="str">
        <x:f>IF($F64="CURE",$C64,"")</x:f>
      </x:c>
      <x:c r="N64" s="84" t="str">
        <x:f>IF($F64="CURE",$D64,"")</x:f>
      </x:c>
      <x:c r="O64" s="84" t="str">
        <x:f>IF($F64="STOP",$C64,"")</x:f>
      </x:c>
      <x:c r="P64" s="84" t="str">
        <x:f>IF($F64="STOP",$D64,"")</x:f>
      </x:c>
      <x:c r="Q64" s="84" t="str">
        <x:f>IF($F64="INVESTIGATE",$C64,"")</x:f>
      </x:c>
      <x:c r="R64" s="84" t="str">
        <x:f>IF($F64="INVESTIGATE",$D64,"")</x:f>
      </x:c>
    </x:row>
    <x:row r="65" ht="21" customHeight="1">
      <x:c r="A65" t="str">
        <x:f>'INVESTMENT MAP'!A32</x:f>
        <x:v>PROMO-23</x:v>
      </x:c>
      <x:c r="B65" t="str">
        <x:f>'INVESTMENT MAP'!B32</x:f>
        <x:v>Retailer E</x:v>
      </x:c>
      <x:c r="C65" s="84" t="n">
        <x:f>'INVESTMENT MAP'!I32</x:f>
        <x:v>0.3799999999999999</x:v>
      </x:c>
      <x:c r="D65" s="84" t="n">
        <x:f>'INVESTMENT MAP'!K32</x:f>
        <x:v>-0.09600679694137638</x:v>
      </x:c>
      <x:c r="E65" s="86" t="n">
        <x:f>'INVESTMENT MAP'!H32</x:f>
        <x:v>7062</x:v>
      </x:c>
      <x:c r="F65" t="str">
        <x:f>'INVESTMENT MAP'!L32</x:f>
        <x:v>CURE</x:v>
      </x:c>
      <x:c r="G65" s="86" t="n">
        <x:f>'INVESTMENT MAP'!J32</x:f>
        <x:v>-678</x:v>
      </x:c>
      <x:c r="H65" t="str">
        <x:f>'INVESTMENT MAP'!M32</x:f>
        <x:v>Redesign economics</x:v>
      </x:c>
      <x:c r="K65" s="84" t="str">
        <x:f>IF($F65="INVEST",$C65,"")</x:f>
      </x:c>
      <x:c r="L65" s="84" t="str">
        <x:f>IF($F65="INVEST",$D65,"")</x:f>
      </x:c>
      <x:c r="M65" s="84" t="n">
        <x:f>IF($F65="CURE",$C65,"")</x:f>
        <x:v>0.3799999999999999</x:v>
      </x:c>
      <x:c r="N65" s="84" t="n">
        <x:f>IF($F65="CURE",$D65,"")</x:f>
        <x:v>-0.09600679694137638</x:v>
      </x:c>
      <x:c r="O65" s="84" t="str">
        <x:f>IF($F65="STOP",$C65,"")</x:f>
      </x:c>
      <x:c r="P65" s="84" t="str">
        <x:f>IF($F65="STOP",$D65,"")</x:f>
      </x:c>
      <x:c r="Q65" s="84" t="str">
        <x:f>IF($F65="INVESTIGATE",$C65,"")</x:f>
      </x:c>
      <x:c r="R65" s="84" t="str">
        <x:f>IF($F65="INVESTIGATE",$D65,"")</x:f>
      </x:c>
    </x:row>
    <x:row r="66" ht="21" customHeight="1">
      <x:c r="A66" s="83" t="str">
        <x:f>'INVESTMENT MAP'!A33</x:f>
        <x:v>PROMO-24</x:v>
      </x:c>
      <x:c r="B66" s="83" t="str">
        <x:f>'INVESTMENT MAP'!B33</x:f>
        <x:v>E-commerce</x:v>
      </x:c>
      <x:c r="C66" s="85" t="n">
        <x:f>'INVESTMENT MAP'!I33</x:f>
        <x:v>0.44999999999999996</x:v>
      </x:c>
      <x:c r="D66" s="85" t="n">
        <x:f>'INVESTMENT MAP'!K33</x:f>
        <x:v>-0.2833406872207822</x:v>
      </x:c>
      <x:c r="E66" s="87" t="n">
        <x:f>'INVESTMENT MAP'!H33</x:f>
        <x:v>7252.4000000000015</x:v>
      </x:c>
      <x:c r="F66" s="83" t="str">
        <x:f>'INVESTMENT MAP'!L33</x:f>
        <x:v>CURE</x:v>
      </x:c>
      <x:c r="G66" s="87" t="n">
        <x:f>'INVESTMENT MAP'!J33</x:f>
        <x:v>-2054.9000000000015</x:v>
      </x:c>
      <x:c r="H66" s="83" t="str">
        <x:f>'INVESTMENT MAP'!M33</x:f>
        <x:v>Redesign economics</x:v>
      </x:c>
      <x:c r="K66" s="84" t="str">
        <x:f>IF($F66="INVEST",$C66,"")</x:f>
      </x:c>
      <x:c r="L66" s="84" t="str">
        <x:f>IF($F66="INVEST",$D66,"")</x:f>
      </x:c>
      <x:c r="M66" s="84" t="n">
        <x:f>IF($F66="CURE",$C66,"")</x:f>
        <x:v>0.44999999999999996</x:v>
      </x:c>
      <x:c r="N66" s="84" t="n">
        <x:f>IF($F66="CURE",$D66,"")</x:f>
        <x:v>-0.2833406872207822</x:v>
      </x:c>
      <x:c r="O66" s="84" t="str">
        <x:f>IF($F66="STOP",$C66,"")</x:f>
      </x:c>
      <x:c r="P66" s="84" t="str">
        <x:f>IF($F66="STOP",$D66,"")</x:f>
      </x:c>
      <x:c r="Q66" s="84" t="str">
        <x:f>IF($F66="INVESTIGATE",$C66,"")</x:f>
      </x:c>
      <x:c r="R66" s="84" t="str">
        <x:f>IF($F66="INVESTIGATE",$D66,"")</x:f>
      </x:c>
    </x:row>
    <x:row r="67" ht="21" customHeight="1"/>
    <x:row r="68" ht="21" customHeight="1"/>
    <x:row r="69" ht="23" customHeight="1">
      <x:c r="A69" s="88" t="str">
        <x:v>Key portfolio indicators</x:v>
      </x:c>
      <x:c r="B69" s="88" t="str">
        <x:v>Value</x:v>
      </x:c>
    </x:row>
    <x:row r="70" ht="21" customHeight="1">
      <x:c r="A70" t="str">
        <x:v>INVEST (events)</x:v>
      </x:c>
      <x:c r="B70" s="89" t="n">
        <x:f>COUNTIF(F43:F66,"INVEST")</x:f>
        <x:v>8</x:v>
      </x:c>
    </x:row>
    <x:row r="71" ht="21" customHeight="1">
      <x:c r="A71" t="str">
        <x:v>CURE (events)</x:v>
      </x:c>
      <x:c r="B71" s="89" t="n">
        <x:f>COUNTIF(F43:F66,"CURE")</x:f>
        <x:v>13</x:v>
      </x:c>
    </x:row>
    <x:row r="72" ht="21" customHeight="1">
      <x:c r="A72" t="str">
        <x:v>STOP (events)</x:v>
      </x:c>
      <x:c r="B72" s="89" t="n">
        <x:f>COUNTIF(F43:F66,"STOP")</x:f>
        <x:v>3</x:v>
      </x:c>
    </x:row>
    <x:row r="73" ht="21" customHeight="1">
      <x:c r="A73" t="str">
        <x:v>INVESTIGATE (events)</x:v>
      </x:c>
      <x:c r="B73" s="89" t="n">
        <x:f>COUNTIF(F43:F66,"INVESTIGATE")</x:f>
        <x:v>0</x:v>
      </x:c>
    </x:row>
    <x:row r="74" ht="21" customHeight="1"/>
    <x:row r="75" ht="21" customHeight="1"/>
  </x:sheetData>
  <x:mergeCells>
    <x:mergeCell ref="A1:R2"/>
    <x:mergeCell ref="A3:R3"/>
    <x:mergeCell ref="A5:D6"/>
    <x:mergeCell ref="F5:I6"/>
    <x:mergeCell ref="K5:N6"/>
    <x:mergeCell ref="P5:R6"/>
    <x:mergeCell ref="A8:R8"/>
    <x:mergeCell ref="A37:R37"/>
    <x:mergeCell ref="A39:R39"/>
  </x:mergeCells>
  <x:pageMargins left="0.7" right="0.7" top="0.75" bottom="0.75" header="0.3" footer="0.3"/>
  <x:drawing xmlns:r="http://schemas.openxmlformats.org/officeDocument/2006/relationships" r:id="R75180d0619464121"/>
</x:worksheet>
</file>